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 defaultThemeVersion="166925"/>
  <xr:revisionPtr revIDLastSave="0" documentId="13_ncr:1_{3C59EF2B-4025-435F-A7EB-9C0E2F091EDD}" xr6:coauthVersionLast="47" xr6:coauthVersionMax="47" xr10:uidLastSave="{00000000-0000-0000-0000-000000000000}"/>
  <bookViews>
    <workbookView xWindow="-108" yWindow="-108" windowWidth="46296" windowHeight="25536" xr2:uid="{AD4B49F8-D72F-4C9F-BAE4-3FB09150D11D}"/>
  </bookViews>
  <sheets>
    <sheet name="FCF Yiel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9" i="1"/>
  <c r="F30" i="1" l="1"/>
  <c r="F27" i="1"/>
  <c r="F26" i="1"/>
  <c r="F21" i="1"/>
  <c r="F25" i="1" s="1"/>
  <c r="F20" i="1"/>
  <c r="F22" i="1" s="1"/>
  <c r="F13" i="1"/>
  <c r="F12" i="1"/>
  <c r="F16" i="1" l="1"/>
  <c r="F23" i="1"/>
  <c r="F24" i="1" s="1"/>
  <c r="F28" i="1" s="1"/>
  <c r="F40" i="1"/>
  <c r="F34" i="1" l="1"/>
  <c r="F32" i="1"/>
  <c r="F35" i="1" s="1"/>
</calcChain>
</file>

<file path=xl/sharedStrings.xml><?xml version="1.0" encoding="utf-8"?>
<sst xmlns="http://schemas.openxmlformats.org/spreadsheetml/2006/main" count="38" uniqueCount="36">
  <si>
    <t>Unlevered vs Levered FCF Yield</t>
  </si>
  <si>
    <t>($ in millions except per share data)</t>
  </si>
  <si>
    <t>Approach</t>
  </si>
  <si>
    <t>TEV</t>
  </si>
  <si>
    <t>TEV Approach</t>
  </si>
  <si>
    <t>Equity Value</t>
  </si>
  <si>
    <t>Plus: Net Debt</t>
  </si>
  <si>
    <t>Enterprise Value (TEV)</t>
  </si>
  <si>
    <t>Share Price Approach</t>
  </si>
  <si>
    <t>Less: Net Debt</t>
  </si>
  <si>
    <t>Current Share Price</t>
  </si>
  <si>
    <t>Total Shares Outstanding</t>
  </si>
  <si>
    <t>Financial Data</t>
  </si>
  <si>
    <t>Total Revenue</t>
  </si>
  <si>
    <t>EBITDA</t>
  </si>
  <si>
    <t>Less: D&amp;A</t>
  </si>
  <si>
    <t>EBIT</t>
  </si>
  <si>
    <t>Less: Taxes</t>
  </si>
  <si>
    <t>NOPAT</t>
  </si>
  <si>
    <t>Plus: D&amp;A</t>
  </si>
  <si>
    <t>Less: Capex</t>
  </si>
  <si>
    <t>Less: Change in NWC</t>
  </si>
  <si>
    <t>Free Cash Flow to Firm (FCFF)</t>
  </si>
  <si>
    <t>Less: Interest Expense</t>
  </si>
  <si>
    <t>Plus: Interest Tax Shield</t>
  </si>
  <si>
    <t>Plus: Debt Borrowing / (Paydown)</t>
  </si>
  <si>
    <t>Free Cash Flow to Equity (FCFE)</t>
  </si>
  <si>
    <t>Unlevered FCF Yield</t>
  </si>
  <si>
    <t>Levered FCF Yield</t>
  </si>
  <si>
    <t>Operating Assumptions</t>
  </si>
  <si>
    <t>EBITDA Margin</t>
  </si>
  <si>
    <t>D&amp;A % Revenue</t>
  </si>
  <si>
    <t>Operating Margin</t>
  </si>
  <si>
    <t>Tax Rate</t>
  </si>
  <si>
    <t>Capex % Revenue</t>
  </si>
  <si>
    <t>Change in NWC %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</si>
</sst>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@_)"/>
    <numFmt numFmtId="165" formatCode="&quot;$&quot;#,##0_);\(&quot;$&quot;#,##0\)_);&quot;--&quot;_)"/>
    <numFmt numFmtId="166" formatCode="#,##0_);\(#,##0\)_);&quot;--&quot;_)"/>
    <numFmt numFmtId="167" formatCode="&quot;$&quot;#,##0.00_);\(&quot;$&quot;#,##0.00\)_);&quot;--&quot;_)"/>
    <numFmt numFmtId="168" formatCode="0.0%_);\(0.0%\)_);&quot;--&quot;_);@_)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6385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2" borderId="0" xfId="0" quotePrefix="1" applyNumberFormat="1" applyFont="1" applyFill="1"/>
    <xf numFmtId="164" fontId="3" fillId="2" borderId="0" xfId="0" quotePrefix="1" applyNumberFormat="1" applyFont="1" applyFill="1"/>
    <xf numFmtId="164" fontId="4" fillId="2" borderId="0" xfId="0" applyNumberFormat="1" applyFont="1" applyFill="1"/>
    <xf numFmtId="164" fontId="4" fillId="0" borderId="0" xfId="0" quotePrefix="1" applyNumberFormat="1" applyFont="1"/>
    <xf numFmtId="164" fontId="0" fillId="0" borderId="0" xfId="0" quotePrefix="1" applyNumberFormat="1"/>
    <xf numFmtId="164" fontId="0" fillId="0" borderId="0" xfId="0" quotePrefix="1" applyNumberFormat="1" applyAlignment="1">
      <alignment horizontal="right"/>
    </xf>
    <xf numFmtId="165" fontId="0" fillId="3" borderId="1" xfId="0" applyNumberFormat="1" applyFill="1" applyBorder="1" applyAlignment="1">
      <alignment horizontal="center"/>
    </xf>
    <xf numFmtId="165" fontId="5" fillId="0" borderId="0" xfId="0" applyNumberFormat="1" applyFont="1"/>
    <xf numFmtId="0" fontId="6" fillId="4" borderId="0" xfId="0" quotePrefix="1" applyFont="1" applyFill="1" applyAlignment="1">
      <alignment horizontal="centerContinuous"/>
    </xf>
    <xf numFmtId="0" fontId="0" fillId="4" borderId="0" xfId="0" applyFill="1" applyAlignment="1">
      <alignment horizontal="centerContinuous"/>
    </xf>
    <xf numFmtId="164" fontId="4" fillId="0" borderId="2" xfId="0" quotePrefix="1" applyNumberFormat="1" applyFont="1" applyBorder="1"/>
    <xf numFmtId="164" fontId="0" fillId="0" borderId="2" xfId="0" quotePrefix="1" applyNumberFormat="1" applyBorder="1"/>
    <xf numFmtId="165" fontId="5" fillId="0" borderId="2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164" fontId="6" fillId="0" borderId="2" xfId="0" quotePrefix="1" applyNumberFormat="1" applyFont="1" applyBorder="1"/>
    <xf numFmtId="164" fontId="2" fillId="0" borderId="2" xfId="0" quotePrefix="1" applyNumberFormat="1" applyFont="1" applyBorder="1"/>
    <xf numFmtId="165" fontId="6" fillId="0" borderId="2" xfId="0" applyNumberFormat="1" applyFont="1" applyBorder="1" applyAlignment="1">
      <alignment horizontal="right"/>
    </xf>
    <xf numFmtId="164" fontId="6" fillId="0" borderId="0" xfId="0" quotePrefix="1" applyNumberFormat="1" applyFont="1"/>
    <xf numFmtId="164" fontId="2" fillId="0" borderId="0" xfId="0" quotePrefix="1" applyNumberFormat="1" applyFont="1"/>
    <xf numFmtId="165" fontId="6" fillId="0" borderId="0" xfId="0" applyNumberFormat="1" applyFont="1"/>
    <xf numFmtId="164" fontId="6" fillId="4" borderId="0" xfId="0" quotePrefix="1" applyNumberFormat="1" applyFont="1" applyFill="1" applyAlignment="1">
      <alignment horizontal="centerContinuous"/>
    </xf>
    <xf numFmtId="164" fontId="2" fillId="4" borderId="0" xfId="0" quotePrefix="1" applyNumberFormat="1" applyFont="1" applyFill="1" applyAlignment="1">
      <alignment horizontal="centerContinuous"/>
    </xf>
    <xf numFmtId="165" fontId="6" fillId="4" borderId="0" xfId="0" applyNumberFormat="1" applyFont="1" applyFill="1" applyAlignment="1">
      <alignment horizontal="centerContinuous"/>
    </xf>
    <xf numFmtId="165" fontId="4" fillId="0" borderId="2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6" fontId="4" fillId="0" borderId="0" xfId="0" applyNumberFormat="1" applyFont="1"/>
    <xf numFmtId="164" fontId="6" fillId="5" borderId="0" xfId="0" quotePrefix="1" applyNumberFormat="1" applyFont="1" applyFill="1"/>
    <xf numFmtId="164" fontId="2" fillId="5" borderId="0" xfId="0" quotePrefix="1" applyNumberFormat="1" applyFont="1" applyFill="1"/>
    <xf numFmtId="165" fontId="7" fillId="5" borderId="0" xfId="0" applyNumberFormat="1" applyFont="1" applyFill="1"/>
    <xf numFmtId="165" fontId="7" fillId="0" borderId="2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quotePrefix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2" fillId="0" borderId="2" xfId="0" applyNumberFormat="1" applyFont="1" applyBorder="1"/>
    <xf numFmtId="165" fontId="4" fillId="0" borderId="0" xfId="0" applyNumberFormat="1" applyFont="1"/>
    <xf numFmtId="164" fontId="6" fillId="3" borderId="3" xfId="0" quotePrefix="1" applyNumberFormat="1" applyFont="1" applyFill="1" applyBorder="1"/>
    <xf numFmtId="164" fontId="2" fillId="3" borderId="2" xfId="0" quotePrefix="1" applyNumberFormat="1" applyFont="1" applyFill="1" applyBorder="1"/>
    <xf numFmtId="168" fontId="6" fillId="3" borderId="4" xfId="0" applyNumberFormat="1" applyFont="1" applyFill="1" applyBorder="1" applyAlignment="1">
      <alignment horizontal="right"/>
    </xf>
    <xf numFmtId="164" fontId="6" fillId="3" borderId="5" xfId="0" quotePrefix="1" applyNumberFormat="1" applyFont="1" applyFill="1" applyBorder="1"/>
    <xf numFmtId="164" fontId="2" fillId="3" borderId="6" xfId="0" quotePrefix="1" applyNumberFormat="1" applyFont="1" applyFill="1" applyBorder="1"/>
    <xf numFmtId="168" fontId="6" fillId="3" borderId="7" xfId="0" applyNumberFormat="1" applyFont="1" applyFill="1" applyBorder="1" applyAlignment="1">
      <alignment horizontal="right"/>
    </xf>
    <xf numFmtId="164" fontId="6" fillId="4" borderId="0" xfId="0" quotePrefix="1" applyNumberFormat="1" applyFont="1" applyFill="1"/>
    <xf numFmtId="0" fontId="0" fillId="4" borderId="0" xfId="0" applyFill="1"/>
    <xf numFmtId="0" fontId="4" fillId="4" borderId="0" xfId="0" applyFont="1" applyFill="1"/>
    <xf numFmtId="168" fontId="5" fillId="0" borderId="2" xfId="0" applyNumberFormat="1" applyFont="1" applyBorder="1"/>
    <xf numFmtId="168" fontId="5" fillId="0" borderId="0" xfId="0" applyNumberFormat="1" applyFont="1"/>
    <xf numFmtId="168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138521</xdr:rowOff>
    </xdr:from>
    <xdr:to>
      <xdr:col>2</xdr:col>
      <xdr:colOff>438429</xdr:colOff>
      <xdr:row>1</xdr:row>
      <xdr:rowOff>154555</xdr:rowOff>
    </xdr:to>
    <xdr:pic>
      <xdr:nvPicPr>
        <xdr:cNvPr id="3" name="Google Shape;17;p2">
          <a:extLst>
            <a:ext uri="{FF2B5EF4-FFF2-40B4-BE49-F238E27FC236}">
              <a16:creationId xmlns:a16="http://schemas.microsoft.com/office/drawing/2014/main" id="{9422EF07-8F5D-410D-AB6D-7641FBE59C6C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138793" y="138521"/>
          <a:ext cx="1295679" cy="1847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4E68D-70AC-4D30-ADB6-1680F8EFDC70}">
  <sheetPr>
    <tabColor theme="8"/>
  </sheetPr>
  <dimension ref="B3:F43"/>
  <sheetViews>
    <sheetView showGridLines="0" tabSelected="1" zoomScale="140" zoomScaleNormal="140" workbookViewId="0"/>
  </sheetViews>
  <sheetFormatPr defaultRowHeight="13.2" x14ac:dyDescent="0.25"/>
  <cols>
    <col min="1" max="1" width="1.77734375" bestFit="1" customWidth="1"/>
    <col min="2" max="6" width="12.77734375" customWidth="1"/>
  </cols>
  <sheetData>
    <row r="3" spans="2:6" x14ac:dyDescent="0.25">
      <c r="B3" s="1" t="s">
        <v>0</v>
      </c>
      <c r="C3" s="2"/>
      <c r="D3" s="2"/>
      <c r="E3" s="2"/>
      <c r="F3" s="3"/>
    </row>
    <row r="4" spans="2:6" x14ac:dyDescent="0.25">
      <c r="B4" s="4" t="s">
        <v>1</v>
      </c>
      <c r="C4" s="5"/>
      <c r="D4" s="5"/>
      <c r="E4" s="6" t="s">
        <v>2</v>
      </c>
      <c r="F4" s="7" t="s">
        <v>3</v>
      </c>
    </row>
    <row r="5" spans="2:6" x14ac:dyDescent="0.25">
      <c r="B5" s="4"/>
      <c r="C5" s="5"/>
      <c r="D5" s="5"/>
      <c r="E5" s="5"/>
      <c r="F5" s="8"/>
    </row>
    <row r="6" spans="2:6" x14ac:dyDescent="0.25">
      <c r="B6" s="9" t="s">
        <v>4</v>
      </c>
      <c r="C6" s="10"/>
      <c r="D6" s="10"/>
      <c r="E6" s="10"/>
      <c r="F6" s="10"/>
    </row>
    <row r="7" spans="2:6" x14ac:dyDescent="0.25">
      <c r="B7" s="11" t="s">
        <v>5</v>
      </c>
      <c r="C7" s="12"/>
      <c r="D7" s="12"/>
      <c r="E7" s="12"/>
      <c r="F7" s="13">
        <v>200</v>
      </c>
    </row>
    <row r="8" spans="2:6" x14ac:dyDescent="0.25">
      <c r="B8" s="4" t="s">
        <v>6</v>
      </c>
      <c r="C8" s="5"/>
      <c r="D8" s="5"/>
      <c r="E8" s="5"/>
      <c r="F8" s="14">
        <v>50</v>
      </c>
    </row>
    <row r="9" spans="2:6" x14ac:dyDescent="0.25">
      <c r="B9" s="15" t="s">
        <v>7</v>
      </c>
      <c r="C9" s="16"/>
      <c r="D9" s="16"/>
      <c r="E9" s="16"/>
      <c r="F9" s="17">
        <f>+SUM(F7:F8)</f>
        <v>250</v>
      </c>
    </row>
    <row r="10" spans="2:6" x14ac:dyDescent="0.25">
      <c r="B10" s="18"/>
      <c r="C10" s="19"/>
      <c r="D10" s="19"/>
      <c r="E10" s="19"/>
      <c r="F10" s="20"/>
    </row>
    <row r="11" spans="2:6" x14ac:dyDescent="0.25">
      <c r="B11" s="21" t="s">
        <v>8</v>
      </c>
      <c r="C11" s="22"/>
      <c r="D11" s="22"/>
      <c r="E11" s="22"/>
      <c r="F11" s="23"/>
    </row>
    <row r="12" spans="2:6" x14ac:dyDescent="0.25">
      <c r="B12" s="11" t="s">
        <v>7</v>
      </c>
      <c r="C12" s="12"/>
      <c r="D12" s="12"/>
      <c r="E12" s="12"/>
      <c r="F12" s="24">
        <f>+F9</f>
        <v>250</v>
      </c>
    </row>
    <row r="13" spans="2:6" x14ac:dyDescent="0.25">
      <c r="B13" s="4" t="s">
        <v>9</v>
      </c>
      <c r="C13" s="5"/>
      <c r="D13" s="5"/>
      <c r="E13" s="5"/>
      <c r="F13" s="25">
        <f>-F8</f>
        <v>-50</v>
      </c>
    </row>
    <row r="14" spans="2:6" x14ac:dyDescent="0.25">
      <c r="B14" s="15" t="s">
        <v>5</v>
      </c>
      <c r="C14" s="16"/>
      <c r="D14" s="16"/>
      <c r="E14" s="16"/>
      <c r="F14" s="17">
        <f>+SUM(F12:F13)</f>
        <v>200</v>
      </c>
    </row>
    <row r="15" spans="2:6" x14ac:dyDescent="0.25">
      <c r="B15" s="4" t="s">
        <v>10</v>
      </c>
      <c r="C15" s="5"/>
      <c r="D15" s="5"/>
      <c r="E15" s="5"/>
      <c r="F15" s="26">
        <v>10</v>
      </c>
    </row>
    <row r="16" spans="2:6" x14ac:dyDescent="0.25">
      <c r="B16" s="4" t="s">
        <v>11</v>
      </c>
      <c r="C16" s="5"/>
      <c r="D16" s="5"/>
      <c r="E16" s="5"/>
      <c r="F16" s="25">
        <f>+F14/F15</f>
        <v>20</v>
      </c>
    </row>
    <row r="17" spans="2:6" x14ac:dyDescent="0.25">
      <c r="B17" s="4"/>
      <c r="C17" s="5"/>
      <c r="D17" s="5"/>
      <c r="E17" s="5"/>
      <c r="F17" s="27"/>
    </row>
    <row r="18" spans="2:6" x14ac:dyDescent="0.25">
      <c r="B18" s="28" t="s">
        <v>12</v>
      </c>
      <c r="C18" s="29"/>
      <c r="D18" s="29"/>
      <c r="E18" s="29"/>
      <c r="F18" s="30"/>
    </row>
    <row r="19" spans="2:6" x14ac:dyDescent="0.25">
      <c r="B19" s="15" t="s">
        <v>13</v>
      </c>
      <c r="C19" s="16"/>
      <c r="D19" s="16"/>
      <c r="E19" s="16"/>
      <c r="F19" s="31">
        <v>100</v>
      </c>
    </row>
    <row r="20" spans="2:6" x14ac:dyDescent="0.25">
      <c r="B20" s="4" t="s">
        <v>14</v>
      </c>
      <c r="C20" s="5"/>
      <c r="D20" s="5"/>
      <c r="E20" s="5"/>
      <c r="F20" s="32">
        <f>+F38*F$19</f>
        <v>40</v>
      </c>
    </row>
    <row r="21" spans="2:6" x14ac:dyDescent="0.25">
      <c r="B21" s="33" t="s">
        <v>15</v>
      </c>
      <c r="C21" s="34"/>
      <c r="D21" s="34"/>
      <c r="E21" s="34"/>
      <c r="F21" s="25">
        <f>-F39*F$19</f>
        <v>-10</v>
      </c>
    </row>
    <row r="22" spans="2:6" x14ac:dyDescent="0.25">
      <c r="B22" s="15" t="s">
        <v>16</v>
      </c>
      <c r="C22" s="35"/>
      <c r="D22" s="35"/>
      <c r="E22" s="35"/>
      <c r="F22" s="17">
        <f>+SUM(F20:F21)</f>
        <v>30</v>
      </c>
    </row>
    <row r="23" spans="2:6" x14ac:dyDescent="0.25">
      <c r="B23" s="4" t="s">
        <v>17</v>
      </c>
      <c r="C23" s="5"/>
      <c r="D23" s="5"/>
      <c r="E23" s="5"/>
      <c r="F23" s="25">
        <f>-F41*F22</f>
        <v>-9</v>
      </c>
    </row>
    <row r="24" spans="2:6" x14ac:dyDescent="0.25">
      <c r="B24" s="15" t="s">
        <v>18</v>
      </c>
      <c r="C24" s="16"/>
      <c r="D24" s="16"/>
      <c r="E24" s="16"/>
      <c r="F24" s="17">
        <f>+SUM(F22:F23)</f>
        <v>21</v>
      </c>
    </row>
    <row r="25" spans="2:6" x14ac:dyDescent="0.25">
      <c r="B25" s="4" t="s">
        <v>19</v>
      </c>
      <c r="C25" s="5"/>
      <c r="D25" s="5"/>
      <c r="E25" s="5"/>
      <c r="F25" s="25">
        <f>-F21</f>
        <v>10</v>
      </c>
    </row>
    <row r="26" spans="2:6" x14ac:dyDescent="0.25">
      <c r="B26" s="4" t="s">
        <v>20</v>
      </c>
      <c r="C26" s="5"/>
      <c r="D26" s="5"/>
      <c r="E26" s="5"/>
      <c r="F26" s="25">
        <f>-F42*F$19</f>
        <v>-5</v>
      </c>
    </row>
    <row r="27" spans="2:6" x14ac:dyDescent="0.25">
      <c r="B27" s="4" t="s">
        <v>21</v>
      </c>
      <c r="C27" s="5"/>
      <c r="D27" s="5"/>
      <c r="E27" s="5"/>
      <c r="F27" s="25">
        <f>-F43*F$19</f>
        <v>-3</v>
      </c>
    </row>
    <row r="28" spans="2:6" x14ac:dyDescent="0.25">
      <c r="B28" s="15" t="s">
        <v>22</v>
      </c>
      <c r="C28" s="16"/>
      <c r="D28" s="16"/>
      <c r="E28" s="16"/>
      <c r="F28" s="17">
        <f>+SUM(F24:F27)</f>
        <v>23</v>
      </c>
    </row>
    <row r="29" spans="2:6" x14ac:dyDescent="0.25">
      <c r="B29" s="4" t="s">
        <v>23</v>
      </c>
      <c r="C29" s="5"/>
      <c r="D29" s="5"/>
      <c r="E29" s="5"/>
      <c r="F29" s="14">
        <v>-4</v>
      </c>
    </row>
    <row r="30" spans="2:6" x14ac:dyDescent="0.25">
      <c r="B30" s="4" t="s">
        <v>24</v>
      </c>
      <c r="C30" s="5"/>
      <c r="D30" s="5"/>
      <c r="E30" s="5"/>
      <c r="F30" s="25">
        <f>-F41*F29</f>
        <v>1.2</v>
      </c>
    </row>
    <row r="31" spans="2:6" x14ac:dyDescent="0.25">
      <c r="B31" s="4" t="s">
        <v>25</v>
      </c>
      <c r="C31" s="5"/>
      <c r="D31" s="5"/>
      <c r="E31" s="5"/>
      <c r="F31" s="14">
        <v>-10</v>
      </c>
    </row>
    <row r="32" spans="2:6" x14ac:dyDescent="0.25">
      <c r="B32" s="15" t="s">
        <v>26</v>
      </c>
      <c r="C32" s="16"/>
      <c r="D32" s="16"/>
      <c r="E32" s="16"/>
      <c r="F32" s="17">
        <f>+SUM(F28:F31)</f>
        <v>10.199999999999999</v>
      </c>
    </row>
    <row r="33" spans="2:6" x14ac:dyDescent="0.25">
      <c r="B33" s="4"/>
      <c r="C33" s="5"/>
      <c r="D33" s="5"/>
      <c r="E33" s="5"/>
      <c r="F33" s="36"/>
    </row>
    <row r="34" spans="2:6" x14ac:dyDescent="0.25">
      <c r="B34" s="37" t="s">
        <v>27</v>
      </c>
      <c r="C34" s="38"/>
      <c r="D34" s="38"/>
      <c r="E34" s="38"/>
      <c r="F34" s="39">
        <f>+IF($F$4="TEV",F28/F9,(F28/(F15*F16-F13)))</f>
        <v>9.1999999999999998E-2</v>
      </c>
    </row>
    <row r="35" spans="2:6" x14ac:dyDescent="0.25">
      <c r="B35" s="40" t="s">
        <v>28</v>
      </c>
      <c r="C35" s="41"/>
      <c r="D35" s="41"/>
      <c r="E35" s="41"/>
      <c r="F35" s="42">
        <f>+IF($F$4="TEV",F32/F7,(F32/(F15*F16)))</f>
        <v>5.0999999999999997E-2</v>
      </c>
    </row>
    <row r="36" spans="2:6" x14ac:dyDescent="0.25">
      <c r="B36" s="4"/>
      <c r="C36" s="5"/>
      <c r="D36" s="5"/>
      <c r="E36" s="5"/>
      <c r="F36" s="36"/>
    </row>
    <row r="37" spans="2:6" x14ac:dyDescent="0.25">
      <c r="B37" s="43" t="s">
        <v>29</v>
      </c>
      <c r="C37" s="44"/>
      <c r="D37" s="44"/>
      <c r="E37" s="44"/>
      <c r="F37" s="45"/>
    </row>
    <row r="38" spans="2:6" x14ac:dyDescent="0.25">
      <c r="B38" s="11" t="s">
        <v>30</v>
      </c>
      <c r="C38" s="12"/>
      <c r="D38" s="12"/>
      <c r="E38" s="12"/>
      <c r="F38" s="46">
        <v>0.4</v>
      </c>
    </row>
    <row r="39" spans="2:6" x14ac:dyDescent="0.25">
      <c r="B39" s="4" t="s">
        <v>31</v>
      </c>
      <c r="F39" s="47">
        <v>0.1</v>
      </c>
    </row>
    <row r="40" spans="2:6" x14ac:dyDescent="0.25">
      <c r="B40" s="4" t="s">
        <v>32</v>
      </c>
      <c r="C40" s="5"/>
      <c r="D40" s="5"/>
      <c r="E40" s="5"/>
      <c r="F40" s="48">
        <f>+F22/F$19</f>
        <v>0.3</v>
      </c>
    </row>
    <row r="41" spans="2:6" x14ac:dyDescent="0.25">
      <c r="B41" s="4" t="s">
        <v>33</v>
      </c>
      <c r="F41" s="47">
        <v>0.3</v>
      </c>
    </row>
    <row r="42" spans="2:6" x14ac:dyDescent="0.25">
      <c r="B42" s="4" t="s">
        <v>34</v>
      </c>
      <c r="F42" s="47">
        <v>0.05</v>
      </c>
    </row>
    <row r="43" spans="2:6" x14ac:dyDescent="0.25">
      <c r="B43" s="4" t="s">
        <v>35</v>
      </c>
      <c r="F43" s="47">
        <v>0.03</v>
      </c>
    </row>
  </sheetData>
  <dataValidations count="1">
    <dataValidation type="list" allowBlank="1" showInputMessage="1" showErrorMessage="1" sqref="F4" xr:uid="{4269A62B-BA7C-4972-A816-76A1941B40BF}">
      <formula1>"TEV,Share Price"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FCF Yield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2021-07-19T04:31:08Z</dcterms:created>
  <dcterms:modified xsi:type="dcterms:W3CDTF">2021-07-19T04:33:18Z</dcterms:modified>
</cp:coreProperties>
</file>