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DEE1BB40-2E7A-4B96-A193-41AE2D5A958C}" xr6:coauthVersionLast="47" xr6:coauthVersionMax="47" xr10:uidLastSave="{00000000-0000-0000-0000-000000000000}"/>
  <bookViews>
    <workbookView xWindow="-110" yWindow="-110" windowWidth="38620" windowHeight="21220" xr2:uid="{703306A2-C2B2-41E8-88E9-36CDA7187995}"/>
  </bookViews>
  <sheets>
    <sheet name="XNPV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3" i="1"/>
  <c r="J13" i="1"/>
  <c r="I13" i="1"/>
  <c r="H13" i="1"/>
  <c r="G13" i="1"/>
  <c r="F13" i="1"/>
  <c r="J12" i="1"/>
  <c r="I12" i="1"/>
  <c r="H12" i="1"/>
  <c r="G12" i="1"/>
  <c r="F12" i="1"/>
  <c r="F4" i="1"/>
  <c r="G8" i="1"/>
  <c r="H8" i="1" s="1"/>
  <c r="I8" i="1" s="1"/>
  <c r="J8" i="1" s="1"/>
  <c r="F3" i="1"/>
  <c r="G3" i="1" s="1"/>
  <c r="H3" i="1" s="1"/>
  <c r="I3" i="1" s="1"/>
  <c r="J3" i="1" s="1"/>
  <c r="G4" i="1" l="1"/>
  <c r="H4" i="1" l="1"/>
  <c r="I4" i="1" l="1"/>
  <c r="J4" i="1" l="1"/>
  <c r="E10" i="1" s="1"/>
</calcChain>
</file>

<file path=xl/sharedStrings.xml><?xml version="1.0" encoding="utf-8"?>
<sst xmlns="http://schemas.openxmlformats.org/spreadsheetml/2006/main" count="8" uniqueCount="7">
  <si>
    <t>($ in millions)</t>
  </si>
  <si>
    <t>Discount Rate</t>
  </si>
  <si>
    <t>XNPV Calculation</t>
  </si>
  <si>
    <t>Net Present Value (NPV)</t>
  </si>
  <si>
    <t>Cash Flows</t>
  </si>
  <si>
    <t>Years</t>
  </si>
  <si>
    <t>Discounted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</si>
</sst>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_)"/>
    <numFmt numFmtId="165" formatCode="&quot;Year&quot;\ 0_)"/>
    <numFmt numFmtId="166" formatCode="mm/dd/yy_)"/>
    <numFmt numFmtId="167" formatCode="&quot;$&quot;0.0_);\(&quot;$&quot;0.0\)_);&quot;--&quot;_)"/>
    <numFmt numFmtId="168" formatCode="0.0%_);\(0.0%\)_);&quot;--&quot;_)"/>
    <numFmt numFmtId="169" formatCode="0.0_);\(0.0\)_);&quot;--&quot;_)"/>
  </numFmts>
  <fonts count="4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quotePrefix="1" applyNumberFormat="1" applyFont="1" applyBorder="1"/>
    <xf numFmtId="165" fontId="1" fillId="0" borderId="1" xfId="0" applyNumberFormat="1" applyFont="1" applyBorder="1" applyAlignment="1">
      <alignment horizontal="right"/>
    </xf>
    <xf numFmtId="164" fontId="2" fillId="0" borderId="1" xfId="0" quotePrefix="1" applyNumberFormat="1" applyFont="1" applyBorder="1"/>
    <xf numFmtId="164" fontId="2" fillId="0" borderId="0" xfId="0" quotePrefix="1" applyNumberFormat="1" applyFont="1" applyBorder="1"/>
    <xf numFmtId="166" fontId="2" fillId="0" borderId="0" xfId="0" applyNumberFormat="1" applyFont="1" applyBorder="1" applyAlignment="1">
      <alignment horizontal="right"/>
    </xf>
    <xf numFmtId="164" fontId="0" fillId="0" borderId="0" xfId="0" quotePrefix="1" applyNumberFormat="1" applyFont="1" applyBorder="1"/>
    <xf numFmtId="166" fontId="0" fillId="0" borderId="0" xfId="0" applyNumberFormat="1" applyFont="1" applyBorder="1" applyAlignment="1">
      <alignment horizontal="right"/>
    </xf>
    <xf numFmtId="0" fontId="0" fillId="0" borderId="0" xfId="0" applyFont="1"/>
    <xf numFmtId="164" fontId="0" fillId="0" borderId="0" xfId="0" quotePrefix="1" applyNumberFormat="1" applyFont="1"/>
    <xf numFmtId="168" fontId="0" fillId="0" borderId="0" xfId="0" applyNumberFormat="1" applyFont="1" applyAlignment="1">
      <alignment horizontal="right"/>
    </xf>
    <xf numFmtId="167" fontId="0" fillId="0" borderId="0" xfId="0" applyNumberFormat="1" applyFont="1" applyBorder="1" applyAlignment="1">
      <alignment horizontal="right"/>
    </xf>
    <xf numFmtId="164" fontId="0" fillId="0" borderId="1" xfId="0" quotePrefix="1" applyNumberFormat="1" applyFont="1" applyBorder="1"/>
    <xf numFmtId="167" fontId="3" fillId="0" borderId="0" xfId="0" applyNumberFormat="1" applyFont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164" fontId="0" fillId="0" borderId="0" xfId="0" quotePrefix="1" applyNumberFormat="1" applyFont="1" applyBorder="1" applyAlignment="1"/>
    <xf numFmtId="164" fontId="1" fillId="2" borderId="2" xfId="0" quotePrefix="1" applyNumberFormat="1" applyFont="1" applyFill="1" applyBorder="1"/>
    <xf numFmtId="0" fontId="1" fillId="2" borderId="3" xfId="0" applyFont="1" applyFill="1" applyBorder="1"/>
    <xf numFmtId="168" fontId="3" fillId="0" borderId="4" xfId="0" applyNumberFormat="1" applyFont="1" applyFill="1" applyBorder="1" applyAlignment="1">
      <alignment horizontal="center"/>
    </xf>
    <xf numFmtId="168" fontId="1" fillId="0" borderId="0" xfId="0" applyNumberFormat="1" applyFont="1" applyAlignment="1">
      <alignment horizontal="right"/>
    </xf>
    <xf numFmtId="0" fontId="1" fillId="0" borderId="0" xfId="0" applyFont="1"/>
    <xf numFmtId="167" fontId="0" fillId="0" borderId="0" xfId="0" applyNumberFormat="1"/>
    <xf numFmtId="169" fontId="0" fillId="0" borderId="0" xfId="0" applyNumberFormat="1"/>
    <xf numFmtId="165" fontId="1" fillId="0" borderId="5" xfId="0" applyNumberFormat="1" applyFont="1" applyBorder="1" applyAlignment="1">
      <alignment horizontal="right"/>
    </xf>
    <xf numFmtId="166" fontId="0" fillId="0" borderId="5" xfId="0" applyNumberFormat="1" applyFont="1" applyBorder="1" applyAlignment="1">
      <alignment horizontal="right"/>
    </xf>
    <xf numFmtId="166" fontId="0" fillId="0" borderId="6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167" fontId="0" fillId="0" borderId="6" xfId="0" applyNumberFormat="1" applyFont="1" applyBorder="1" applyAlignment="1">
      <alignment horizontal="right"/>
    </xf>
    <xf numFmtId="167" fontId="1" fillId="2" borderId="7" xfId="0" quotePrefix="1" applyNumberFormat="1" applyFont="1" applyFill="1" applyBorder="1"/>
    <xf numFmtId="0" fontId="0" fillId="0" borderId="6" xfId="0" applyBorder="1"/>
    <xf numFmtId="169" fontId="0" fillId="0" borderId="6" xfId="0" applyNumberFormat="1" applyBorder="1"/>
    <xf numFmtId="167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43197</xdr:colOff>
      <xdr:row>0</xdr:row>
      <xdr:rowOff>139125</xdr:rowOff>
    </xdr:from>
    <xdr:to>
      <xdr:col>3</xdr:col>
      <xdr:colOff>1917</xdr:colOff>
      <xdr:row>1</xdr:row>
      <xdr:rowOff>126292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43C5F6B-B2B5-47C4-BCEA-BA9FE61D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201" y="139125"/>
          <a:ext cx="1114140" cy="133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FFB1-8BF5-4182-B727-964497A0050A}">
  <sheetPr>
    <tabColor rgb="FF92D050"/>
  </sheetPr>
  <dimension ref="B3:J16"/>
  <sheetViews>
    <sheetView showGridLines="0" tabSelected="1" zoomScale="180" zoomScaleNormal="180" zoomScaleSheetLayoutView="180" workbookViewId="0"/>
  </sheetViews>
  <sheetFormatPr defaultRowHeight="11.5" x14ac:dyDescent="0.25"/>
  <cols>
    <col min="1" max="1" width="1.69921875" bestFit="1" customWidth="1"/>
    <col min="2" max="10" width="9.296875" customWidth="1"/>
  </cols>
  <sheetData>
    <row r="3" spans="2:10" x14ac:dyDescent="0.25">
      <c r="B3" s="1" t="s">
        <v>2</v>
      </c>
      <c r="C3" s="1"/>
      <c r="D3" s="1"/>
      <c r="E3" s="23">
        <v>0</v>
      </c>
      <c r="F3" s="2">
        <f>+E3+1</f>
        <v>1</v>
      </c>
      <c r="G3" s="2">
        <f t="shared" ref="G3:J3" si="0">+F3+1</f>
        <v>2</v>
      </c>
      <c r="H3" s="2">
        <f t="shared" si="0"/>
        <v>3</v>
      </c>
      <c r="I3" s="2">
        <f t="shared" si="0"/>
        <v>4</v>
      </c>
      <c r="J3" s="2">
        <f t="shared" si="0"/>
        <v>5</v>
      </c>
    </row>
    <row r="4" spans="2:10" ht="12" x14ac:dyDescent="0.3">
      <c r="B4" s="12" t="s">
        <v>0</v>
      </c>
      <c r="C4" s="3"/>
      <c r="D4" s="3"/>
      <c r="E4" s="24">
        <v>44439</v>
      </c>
      <c r="F4" s="14">
        <f>+EOMONTH(E4,4)</f>
        <v>44561</v>
      </c>
      <c r="G4" s="14">
        <f t="shared" ref="G4:J4" si="1">+EOMONTH(F4,12)</f>
        <v>44926</v>
      </c>
      <c r="H4" s="14">
        <f t="shared" si="1"/>
        <v>45291</v>
      </c>
      <c r="I4" s="14">
        <f t="shared" si="1"/>
        <v>45657</v>
      </c>
      <c r="J4" s="14">
        <f t="shared" si="1"/>
        <v>46022</v>
      </c>
    </row>
    <row r="5" spans="2:10" ht="12" x14ac:dyDescent="0.3">
      <c r="B5" s="6"/>
      <c r="C5" s="4"/>
      <c r="D5" s="4"/>
      <c r="E5" s="25"/>
      <c r="F5" s="7"/>
      <c r="G5" s="7"/>
      <c r="H5" s="7"/>
      <c r="I5" s="7"/>
      <c r="J5" s="7"/>
    </row>
    <row r="6" spans="2:10" ht="12" x14ac:dyDescent="0.3">
      <c r="B6" s="15" t="s">
        <v>1</v>
      </c>
      <c r="D6" s="18">
        <v>0.1</v>
      </c>
      <c r="E6" s="26"/>
      <c r="F6" s="5"/>
      <c r="G6" s="5"/>
      <c r="H6" s="5"/>
      <c r="I6" s="5"/>
      <c r="J6" s="5"/>
    </row>
    <row r="7" spans="2:10" s="8" customFormat="1" x14ac:dyDescent="0.25">
      <c r="B7" s="6"/>
      <c r="C7" s="6"/>
      <c r="D7" s="6"/>
      <c r="E7" s="25"/>
      <c r="F7" s="7"/>
      <c r="G7" s="7"/>
      <c r="H7" s="7"/>
      <c r="I7" s="7"/>
      <c r="J7" s="7"/>
    </row>
    <row r="8" spans="2:10" s="8" customFormat="1" x14ac:dyDescent="0.25">
      <c r="B8" s="6" t="s">
        <v>4</v>
      </c>
      <c r="C8" s="6"/>
      <c r="D8" s="6"/>
      <c r="E8" s="27">
        <v>-100</v>
      </c>
      <c r="F8" s="13">
        <v>20</v>
      </c>
      <c r="G8" s="11">
        <f>+F8+5</f>
        <v>25</v>
      </c>
      <c r="H8" s="11">
        <f t="shared" ref="H8:J8" si="2">+G8+5</f>
        <v>30</v>
      </c>
      <c r="I8" s="11">
        <f t="shared" si="2"/>
        <v>35</v>
      </c>
      <c r="J8" s="11">
        <f t="shared" si="2"/>
        <v>40</v>
      </c>
    </row>
    <row r="9" spans="2:10" s="8" customFormat="1" x14ac:dyDescent="0.25">
      <c r="B9" s="9"/>
      <c r="C9" s="9"/>
      <c r="D9" s="9"/>
      <c r="E9" s="28"/>
      <c r="F9" s="10"/>
      <c r="G9" s="10"/>
      <c r="H9" s="10"/>
      <c r="I9" s="10"/>
      <c r="J9" s="10"/>
    </row>
    <row r="10" spans="2:10" s="20" customFormat="1" x14ac:dyDescent="0.25">
      <c r="B10" s="16" t="s">
        <v>3</v>
      </c>
      <c r="C10" s="17"/>
      <c r="D10" s="17"/>
      <c r="E10" s="29">
        <f>+XNPV(D6,E8:J8,E4:J4)</f>
        <v>17.325398989012744</v>
      </c>
      <c r="F10" s="19"/>
      <c r="G10" s="19"/>
      <c r="H10" s="19"/>
      <c r="I10" s="19"/>
      <c r="J10" s="19"/>
    </row>
    <row r="11" spans="2:10" x14ac:dyDescent="0.25">
      <c r="E11" s="30"/>
    </row>
    <row r="12" spans="2:10" x14ac:dyDescent="0.25">
      <c r="B12" t="s">
        <v>5</v>
      </c>
      <c r="E12" s="31">
        <v>0</v>
      </c>
      <c r="F12" s="22">
        <f>+YEARFRAC($E$4,F4)</f>
        <v>0.33333333333333331</v>
      </c>
      <c r="G12" s="22">
        <f t="shared" ref="G12:J12" si="3">+YEARFRAC($E$4,G4)</f>
        <v>1.3333333333333333</v>
      </c>
      <c r="H12" s="22">
        <f t="shared" si="3"/>
        <v>2.3333333333333335</v>
      </c>
      <c r="I12" s="22">
        <f t="shared" si="3"/>
        <v>3.3333333333333335</v>
      </c>
      <c r="J12" s="22">
        <f t="shared" si="3"/>
        <v>4.333333333333333</v>
      </c>
    </row>
    <row r="13" spans="2:10" x14ac:dyDescent="0.25">
      <c r="B13" t="s">
        <v>6</v>
      </c>
      <c r="E13" s="32">
        <f t="shared" ref="E13" si="4">+E8/(1+$D$6)^E12</f>
        <v>-100</v>
      </c>
      <c r="F13" s="21">
        <f>+F8/(1+$D$6)^F12</f>
        <v>19.374586123029285</v>
      </c>
      <c r="G13" s="21">
        <f t="shared" ref="G13:J13" si="5">+G8/(1+$D$6)^G12</f>
        <v>22.016575139806005</v>
      </c>
      <c r="H13" s="21">
        <f t="shared" si="5"/>
        <v>24.018081970697459</v>
      </c>
      <c r="I13" s="21">
        <f t="shared" si="5"/>
        <v>25.473723302254875</v>
      </c>
      <c r="J13" s="21">
        <f t="shared" si="5"/>
        <v>26.466206028316755</v>
      </c>
    </row>
    <row r="14" spans="2:10" x14ac:dyDescent="0.25">
      <c r="E14" s="30"/>
    </row>
    <row r="15" spans="2:10" x14ac:dyDescent="0.25">
      <c r="B15" s="16" t="s">
        <v>3</v>
      </c>
      <c r="C15" s="17"/>
      <c r="D15" s="17"/>
      <c r="E15" s="29">
        <f>SUM(E13:J13)</f>
        <v>17.349172564104386</v>
      </c>
    </row>
    <row r="16" spans="2:10" x14ac:dyDescent="0.25">
      <c r="E16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XNPV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2021-08-24T11:28:38Z</dcterms:created>
  <dcterms:modified xsi:type="dcterms:W3CDTF">2021-09-08T11:13:24Z</dcterms:modified>
</cp:coreProperties>
</file>