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13_ncr:1_{20EBF7F8-54CD-46BF-861B-C4BAFDBC9B38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F12" i="1"/>
  <c r="L11" i="1"/>
  <c r="N9" i="1"/>
  <c r="L6" i="1"/>
  <c r="L9" i="1"/>
  <c r="L8" i="1"/>
  <c r="L10" i="1"/>
  <c r="L12" i="1"/>
  <c r="F8" i="1"/>
  <c r="F14" i="1"/>
  <c r="F15" i="1"/>
  <c r="F16" i="1"/>
  <c r="L17" i="1"/>
  <c r="P6" i="1"/>
  <c r="P15" i="1"/>
  <c r="N15" i="1"/>
  <c r="L15" i="1"/>
  <c r="P9" i="1"/>
  <c r="N8" i="1"/>
  <c r="P8" i="1"/>
  <c r="P10" i="1"/>
  <c r="N11" i="1"/>
  <c r="P11" i="1"/>
  <c r="P12" i="1"/>
  <c r="P18" i="1"/>
  <c r="N10" i="1"/>
  <c r="N12" i="1"/>
  <c r="N18" i="1"/>
  <c r="L18" i="1"/>
  <c r="P17" i="1"/>
  <c r="N17" i="1"/>
</calcChain>
</file>

<file path=xl/sharedStrings.xml><?xml version="1.0" encoding="utf-8"?>
<sst xmlns="http://schemas.openxmlformats.org/spreadsheetml/2006/main" count="34" uniqueCount="32">
  <si>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</si>
  <si>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</si>
  <si>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</si>
  <si>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</si>
  <si>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</si>
  <si>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</si>
  <si>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</si>
  <si>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millions)</t>
  </si>
  <si>
    <t>Multiple Expansion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</si>
  <si>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Multiple Expansion</t>
    </r>
  </si>
  <si>
    <t>Entry Assumptions</t>
  </si>
  <si>
    <t>Exit Assumptions</t>
  </si>
  <si>
    <t>Multiple Expansion (Δ)</t>
  </si>
  <si>
    <t>(×) Purchase Multiple</t>
  </si>
  <si>
    <t>Purchase Enterprise Value</t>
  </si>
  <si>
    <t>(×) Exit Multiple</t>
  </si>
  <si>
    <t>Exit Enterprise Value</t>
  </si>
  <si>
    <t>(−) Net Debt</t>
  </si>
  <si>
    <t>Exit Equity Value</t>
  </si>
  <si>
    <t>Internal Rate of Return (IRR)</t>
  </si>
  <si>
    <t>Multiple of Money (MoM)</t>
  </si>
  <si>
    <t>LTM EBITDA</t>
  </si>
  <si>
    <t>Multiple Expansion</t>
  </si>
  <si>
    <t>Exit Year EBITDA</t>
  </si>
  <si>
    <t>Holding Period</t>
  </si>
  <si>
    <t>LBO Returns Analysis</t>
  </si>
  <si>
    <t>Exit Multiple</t>
  </si>
  <si>
    <t>Initial LBO Debt</t>
  </si>
  <si>
    <t>(–) Initial LBO Debt</t>
  </si>
  <si>
    <t>(×) Leverage Ratio</t>
  </si>
  <si>
    <t>Sponsor Equity</t>
  </si>
  <si>
    <t>% Paydown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</si>
</sst>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);\(#,##0\);\-\-_);@_)"/>
    <numFmt numFmtId="166" formatCode="&quot;$&quot;#,##0_);\(&quot;$&quot;#,##0\);\-\-_)"/>
    <numFmt numFmtId="167" formatCode="0.0&quot;x&quot;_);\(0.0&quot;x&quot;\)_);\-\-_)"/>
    <numFmt numFmtId="168" formatCode="0.0\x_);\(0.0\x\)_);\-\-_)"/>
    <numFmt numFmtId="169" formatCode="0\ &quot;Years&quot;_)"/>
    <numFmt numFmtId="170" formatCode="0.0%_);\(0.0%\)_);\-\-_)"/>
    <numFmt numFmtId="172" formatCode="#,##0_);\(#,##0\);\-\-_)"/>
  </numFmts>
  <fonts count="30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3333FF"/>
      <name val="Arial"/>
      <family val="2"/>
      <scheme val="major"/>
    </font>
    <font>
      <sz val="10"/>
      <name val="Arial"/>
      <family val="2"/>
      <scheme val="major"/>
    </font>
    <font>
      <sz val="10"/>
      <color rgb="FF0000FF"/>
      <name val="Arial"/>
      <family val="2"/>
      <scheme val="major"/>
    </font>
    <font>
      <b/>
      <sz val="10"/>
      <name val="Arial"/>
      <family val="2"/>
      <scheme val="major"/>
    </font>
    <font>
      <i/>
      <sz val="10"/>
      <color theme="1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9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4" fillId="9" borderId="0" xfId="0" applyNumberFormat="1" applyFont="1" applyFill="1"/>
    <xf numFmtId="164" fontId="23" fillId="0" borderId="17" xfId="0" applyNumberFormat="1" applyFont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/>
    <xf numFmtId="0" fontId="23" fillId="0" borderId="0" xfId="0" quotePrefix="1" applyFont="1"/>
    <xf numFmtId="166" fontId="25" fillId="0" borderId="0" xfId="0" applyNumberFormat="1" applyFont="1"/>
    <xf numFmtId="168" fontId="25" fillId="0" borderId="0" xfId="0" applyNumberFormat="1" applyFont="1"/>
    <xf numFmtId="166" fontId="23" fillId="0" borderId="0" xfId="0" applyNumberFormat="1" applyFont="1"/>
    <xf numFmtId="169" fontId="27" fillId="0" borderId="0" xfId="0" applyNumberFormat="1" applyFont="1"/>
    <xf numFmtId="0" fontId="28" fillId="12" borderId="0" xfId="0" applyFont="1" applyFill="1" applyAlignment="1">
      <alignment horizontal="centerContinuous"/>
    </xf>
    <xf numFmtId="0" fontId="26" fillId="12" borderId="0" xfId="0" applyFont="1" applyFill="1" applyAlignment="1">
      <alignment horizontal="centerContinuous"/>
    </xf>
    <xf numFmtId="0" fontId="28" fillId="12" borderId="0" xfId="0" quotePrefix="1" applyFont="1" applyFill="1" applyAlignment="1">
      <alignment horizontal="centerContinuous"/>
    </xf>
    <xf numFmtId="0" fontId="24" fillId="13" borderId="18" xfId="0" applyFont="1" applyFill="1" applyBorder="1"/>
    <xf numFmtId="170" fontId="24" fillId="13" borderId="18" xfId="0" applyNumberFormat="1" applyFont="1" applyFill="1" applyBorder="1" applyAlignment="1">
      <alignment horizontal="center"/>
    </xf>
    <xf numFmtId="0" fontId="24" fillId="13" borderId="20" xfId="0" applyFont="1" applyFill="1" applyBorder="1"/>
    <xf numFmtId="167" fontId="24" fillId="13" borderId="20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0" fontId="23" fillId="0" borderId="0" xfId="0" applyFont="1" applyFill="1"/>
    <xf numFmtId="0" fontId="24" fillId="0" borderId="17" xfId="0" quotePrefix="1" applyFont="1" applyBorder="1"/>
    <xf numFmtId="0" fontId="24" fillId="0" borderId="17" xfId="0" applyFont="1" applyBorder="1"/>
    <xf numFmtId="166" fontId="24" fillId="0" borderId="17" xfId="0" applyNumberFormat="1" applyFont="1" applyBorder="1"/>
    <xf numFmtId="166" fontId="24" fillId="0" borderId="17" xfId="0" applyNumberFormat="1" applyFont="1" applyBorder="1" applyAlignment="1">
      <alignment horizontal="center"/>
    </xf>
    <xf numFmtId="0" fontId="24" fillId="13" borderId="18" xfId="0" quotePrefix="1" applyFont="1" applyFill="1" applyBorder="1"/>
    <xf numFmtId="0" fontId="24" fillId="13" borderId="20" xfId="0" quotePrefix="1" applyFont="1" applyFill="1" applyBorder="1"/>
    <xf numFmtId="0" fontId="24" fillId="12" borderId="0" xfId="0" applyFont="1" applyFill="1" applyAlignment="1">
      <alignment horizontal="centerContinuous"/>
    </xf>
    <xf numFmtId="164" fontId="23" fillId="0" borderId="0" xfId="0" applyNumberFormat="1" applyFont="1" applyBorder="1"/>
    <xf numFmtId="167" fontId="23" fillId="0" borderId="0" xfId="0" applyNumberFormat="1" applyFont="1" applyBorder="1" applyAlignment="1">
      <alignment horizontal="center"/>
    </xf>
    <xf numFmtId="166" fontId="23" fillId="0" borderId="0" xfId="0" applyNumberFormat="1" applyFont="1" applyBorder="1" applyAlignment="1">
      <alignment horizontal="center"/>
    </xf>
    <xf numFmtId="167" fontId="25" fillId="0" borderId="0" xfId="0" applyNumberFormat="1" applyFont="1" applyBorder="1" applyAlignment="1">
      <alignment horizontal="center"/>
    </xf>
    <xf numFmtId="164" fontId="23" fillId="0" borderId="18" xfId="0" applyNumberFormat="1" applyFont="1" applyBorder="1"/>
    <xf numFmtId="168" fontId="23" fillId="0" borderId="0" xfId="0" applyNumberFormat="1" applyFont="1" applyAlignment="1">
      <alignment horizontal="center"/>
    </xf>
    <xf numFmtId="172" fontId="26" fillId="0" borderId="0" xfId="0" applyNumberFormat="1" applyFont="1" applyAlignment="1">
      <alignment horizontal="center"/>
    </xf>
    <xf numFmtId="172" fontId="23" fillId="0" borderId="0" xfId="0" applyNumberFormat="1" applyFont="1" applyAlignment="1">
      <alignment horizontal="center"/>
    </xf>
    <xf numFmtId="164" fontId="23" fillId="0" borderId="0" xfId="0" quotePrefix="1" applyNumberFormat="1" applyFont="1" applyBorder="1"/>
    <xf numFmtId="170" fontId="25" fillId="0" borderId="19" xfId="0" applyNumberFormat="1" applyFont="1" applyBorder="1" applyAlignment="1">
      <alignment horizontal="center"/>
    </xf>
    <xf numFmtId="164" fontId="23" fillId="0" borderId="0" xfId="0" quotePrefix="1" applyNumberFormat="1" applyFont="1"/>
    <xf numFmtId="164" fontId="24" fillId="0" borderId="17" xfId="0" quotePrefix="1" applyNumberFormat="1" applyFont="1" applyBorder="1"/>
    <xf numFmtId="164" fontId="24" fillId="0" borderId="17" xfId="0" applyNumberFormat="1" applyFont="1" applyBorder="1"/>
    <xf numFmtId="164" fontId="23" fillId="11" borderId="0" xfId="0" applyNumberFormat="1" applyFont="1" applyFill="1"/>
    <xf numFmtId="164" fontId="24" fillId="12" borderId="0" xfId="0" quotePrefix="1" applyNumberFormat="1" applyFont="1" applyFill="1" applyAlignment="1">
      <alignment horizontal="centerContinuous"/>
    </xf>
    <xf numFmtId="164" fontId="24" fillId="12" borderId="0" xfId="0" applyNumberFormat="1" applyFont="1" applyFill="1" applyAlignment="1">
      <alignment horizontal="centerContinuous"/>
    </xf>
    <xf numFmtId="164" fontId="29" fillId="0" borderId="0" xfId="0" applyNumberFormat="1" applyFont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multiple-expans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4</v>
      </c>
      <c r="O3" s="38"/>
      <c r="P3" s="38"/>
      <c r="Q3" s="38"/>
      <c r="R3" s="38"/>
      <c r="S3" s="38"/>
      <c r="T3" s="38"/>
      <c r="U3" s="39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35" customHeight="1" x14ac:dyDescent="0.2">
      <c r="B7" s="19"/>
      <c r="C7" s="46" t="s">
        <v>8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3</v>
      </c>
      <c r="O8" s="38"/>
      <c r="P8" s="38"/>
      <c r="Q8" s="38"/>
      <c r="R8" s="38"/>
      <c r="S8" s="38"/>
      <c r="T8" s="38"/>
      <c r="U8" s="39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35" customHeight="1" x14ac:dyDescent="0.2">
      <c r="B11" s="11"/>
      <c r="C11" s="47" t="s">
        <v>9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35" customHeight="1" x14ac:dyDescent="0.2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2</v>
      </c>
      <c r="O13" s="38"/>
      <c r="P13" s="38"/>
      <c r="Q13" s="38"/>
      <c r="R13" s="38"/>
      <c r="S13" s="38"/>
      <c r="T13" s="38"/>
      <c r="U13" s="39"/>
      <c r="V13" s="8"/>
    </row>
    <row r="14" spans="2:22" ht="13.35" customHeight="1" x14ac:dyDescent="0.2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35" customHeight="1" x14ac:dyDescent="0.2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35" customHeight="1" x14ac:dyDescent="0.2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5" t="s">
        <v>6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1</v>
      </c>
      <c r="O18" s="38"/>
      <c r="P18" s="38"/>
      <c r="Q18" s="38"/>
      <c r="R18" s="38"/>
      <c r="S18" s="38"/>
      <c r="T18" s="38"/>
      <c r="U18" s="39"/>
      <c r="V18" s="8"/>
    </row>
    <row r="19" spans="2:22" ht="13.35" customHeight="1" x14ac:dyDescent="0.2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35" customHeight="1" x14ac:dyDescent="0.2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35" customHeight="1" x14ac:dyDescent="0.2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35" customHeight="1" x14ac:dyDescent="0.2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0</v>
      </c>
      <c r="O23" s="38"/>
      <c r="P23" s="38"/>
      <c r="Q23" s="38"/>
      <c r="R23" s="38"/>
      <c r="S23" s="38"/>
      <c r="T23" s="38"/>
      <c r="U23" s="39"/>
      <c r="V23" s="8"/>
    </row>
    <row r="24" spans="2:22" ht="13.35" customHeight="1" x14ac:dyDescent="0.2">
      <c r="B24" s="11"/>
      <c r="C24" s="36" t="s">
        <v>5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35" customHeight="1" x14ac:dyDescent="0.2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35" customHeight="1" x14ac:dyDescent="0.2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zN/dP8w39XIB8xxYuLJvisHa8Ve2AE8E9zPbpMPEmlImXPN2CnSRt38SG9PHzooeUK4/zdbO5SKdswodQ0Rc6g==" saltValue="tjGHPFZIZm1WhT7B8GmoS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Multiple Expans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P18"/>
  <sheetViews>
    <sheetView showGridLines="0" zoomScaleNormal="100" workbookViewId="0"/>
  </sheetViews>
  <sheetFormatPr defaultColWidth="8.7109375" defaultRowHeight="14.1" customHeight="1" x14ac:dyDescent="0.2"/>
  <cols>
    <col min="1" max="1" width="2.7109375" style="31" customWidth="1"/>
    <col min="2" max="6" width="8.7109375" style="31"/>
    <col min="7" max="7" width="2.7109375" style="31" customWidth="1"/>
    <col min="8" max="12" width="8.7109375" style="31"/>
    <col min="13" max="13" width="2.7109375" style="31" customWidth="1"/>
    <col min="14" max="14" width="8.7109375" style="31"/>
    <col min="15" max="15" width="2.7109375" style="31" customWidth="1"/>
    <col min="16" max="16384" width="8.7109375" style="31"/>
  </cols>
  <sheetData>
    <row r="1" spans="1:16" ht="14.1" customHeight="1" x14ac:dyDescent="0.2">
      <c r="A1" s="30"/>
    </row>
    <row r="2" spans="1:16" s="32" customFormat="1" ht="14.1" customHeight="1" x14ac:dyDescent="0.2">
      <c r="B2" s="33" t="s">
        <v>22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s="32" customFormat="1" ht="14.1" customHeight="1" x14ac:dyDescent="0.2">
      <c r="B3" s="34" t="s">
        <v>7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5" spans="1:16" s="69" customFormat="1" ht="14.1" customHeight="1" x14ac:dyDescent="0.2">
      <c r="B5" s="64" t="s">
        <v>10</v>
      </c>
      <c r="C5" s="62"/>
      <c r="D5" s="62"/>
      <c r="E5" s="62"/>
      <c r="F5" s="62"/>
      <c r="G5" s="70"/>
      <c r="H5" s="62" t="s">
        <v>11</v>
      </c>
      <c r="I5" s="62"/>
      <c r="J5" s="63"/>
      <c r="K5" s="63"/>
      <c r="L5" s="62"/>
      <c r="M5" s="62"/>
      <c r="N5" s="62"/>
      <c r="O5" s="62"/>
      <c r="P5" s="62"/>
    </row>
    <row r="6" spans="1:16" ht="14.1" customHeight="1" x14ac:dyDescent="0.2">
      <c r="B6" s="57" t="s">
        <v>21</v>
      </c>
      <c r="C6" s="56"/>
      <c r="D6" s="56"/>
      <c r="E6" s="56"/>
      <c r="F6" s="58">
        <v>25</v>
      </c>
      <c r="H6" s="88" t="s">
        <v>12</v>
      </c>
      <c r="I6" s="88"/>
      <c r="K6" s="56"/>
      <c r="L6" s="79">
        <f>+N6-2</f>
        <v>-2</v>
      </c>
      <c r="M6" s="79"/>
      <c r="N6" s="81">
        <v>0</v>
      </c>
      <c r="O6" s="81"/>
      <c r="P6" s="79">
        <f>+N6+2</f>
        <v>2</v>
      </c>
    </row>
    <row r="7" spans="1:16" ht="14.1" customHeight="1" x14ac:dyDescent="0.2">
      <c r="B7" s="57" t="s">
        <v>13</v>
      </c>
      <c r="C7" s="56"/>
      <c r="D7" s="56"/>
      <c r="E7" s="56"/>
      <c r="F7" s="59">
        <v>10</v>
      </c>
      <c r="L7" s="82"/>
      <c r="M7" s="78"/>
      <c r="N7" s="82"/>
      <c r="O7" s="78"/>
      <c r="P7" s="82"/>
    </row>
    <row r="8" spans="1:16" ht="14.1" customHeight="1" x14ac:dyDescent="0.2">
      <c r="B8" s="71" t="s">
        <v>14</v>
      </c>
      <c r="C8" s="72"/>
      <c r="D8" s="72"/>
      <c r="E8" s="72"/>
      <c r="F8" s="73">
        <f>+F6*F7</f>
        <v>250</v>
      </c>
      <c r="H8" s="88" t="s">
        <v>23</v>
      </c>
      <c r="I8" s="88"/>
      <c r="K8" s="56"/>
      <c r="L8" s="80">
        <f>+$F$6</f>
        <v>25</v>
      </c>
      <c r="M8" s="80"/>
      <c r="N8" s="80">
        <f>+L8</f>
        <v>25</v>
      </c>
      <c r="O8" s="80"/>
      <c r="P8" s="80">
        <f t="shared" ref="P8" si="0">+N8</f>
        <v>25</v>
      </c>
    </row>
    <row r="9" spans="1:16" ht="14.1" customHeight="1" x14ac:dyDescent="0.2">
      <c r="H9" s="88" t="s">
        <v>15</v>
      </c>
      <c r="I9" s="88"/>
      <c r="K9" s="56"/>
      <c r="L9" s="83">
        <f>+$N$9+L6</f>
        <v>8</v>
      </c>
      <c r="M9" s="83"/>
      <c r="N9" s="83">
        <f>+F7</f>
        <v>10</v>
      </c>
      <c r="O9" s="83"/>
      <c r="P9" s="83">
        <f>+$N$9+P6</f>
        <v>12</v>
      </c>
    </row>
    <row r="10" spans="1:16" ht="14.1" customHeight="1" x14ac:dyDescent="0.2">
      <c r="B10" s="57" t="s">
        <v>21</v>
      </c>
      <c r="F10" s="60">
        <f>+F6</f>
        <v>25</v>
      </c>
      <c r="H10" s="89" t="s">
        <v>16</v>
      </c>
      <c r="I10" s="89"/>
      <c r="J10" s="90"/>
      <c r="K10" s="72"/>
      <c r="L10" s="74">
        <f>+L9*L8</f>
        <v>200</v>
      </c>
      <c r="M10" s="74"/>
      <c r="N10" s="74">
        <f>+N9*N8</f>
        <v>250</v>
      </c>
      <c r="O10" s="74"/>
      <c r="P10" s="74">
        <f>+P9*P8</f>
        <v>300</v>
      </c>
    </row>
    <row r="11" spans="1:16" ht="14.1" customHeight="1" x14ac:dyDescent="0.2">
      <c r="B11" s="57" t="s">
        <v>29</v>
      </c>
      <c r="C11" s="56"/>
      <c r="D11" s="56"/>
      <c r="E11" s="56"/>
      <c r="F11" s="59">
        <v>6</v>
      </c>
      <c r="H11" s="88" t="s">
        <v>17</v>
      </c>
      <c r="I11" s="88"/>
      <c r="J11" s="94" t="s">
        <v>31</v>
      </c>
      <c r="K11" s="87">
        <v>0.5</v>
      </c>
      <c r="L11" s="84">
        <f>-$F$12*(1-$K$11)</f>
        <v>-75</v>
      </c>
      <c r="M11" s="84"/>
      <c r="N11" s="85">
        <f>+L11</f>
        <v>-75</v>
      </c>
      <c r="O11" s="85"/>
      <c r="P11" s="85">
        <f t="shared" ref="P11" si="1">+N11</f>
        <v>-75</v>
      </c>
    </row>
    <row r="12" spans="1:16" ht="14.1" customHeight="1" x14ac:dyDescent="0.2">
      <c r="B12" s="71" t="s">
        <v>27</v>
      </c>
      <c r="C12" s="72"/>
      <c r="D12" s="72"/>
      <c r="E12" s="72"/>
      <c r="F12" s="73">
        <f>+F11*F10</f>
        <v>150</v>
      </c>
      <c r="H12" s="89" t="s">
        <v>18</v>
      </c>
      <c r="I12" s="89"/>
      <c r="J12" s="90"/>
      <c r="K12" s="72"/>
      <c r="L12" s="74">
        <f>+L10+L11</f>
        <v>125</v>
      </c>
      <c r="M12" s="74"/>
      <c r="N12" s="74">
        <f t="shared" ref="N12:P12" si="2">+N10+N11</f>
        <v>175</v>
      </c>
      <c r="O12" s="74"/>
      <c r="P12" s="74">
        <f t="shared" si="2"/>
        <v>225</v>
      </c>
    </row>
    <row r="13" spans="1:16" s="69" customFormat="1" ht="14.1" customHeight="1" x14ac:dyDescent="0.2">
      <c r="H13" s="31"/>
      <c r="I13" s="31"/>
      <c r="J13" s="31"/>
      <c r="K13" s="56"/>
      <c r="L13" s="56"/>
      <c r="M13" s="56"/>
      <c r="N13" s="56"/>
      <c r="O13" s="56"/>
      <c r="P13" s="56"/>
    </row>
    <row r="14" spans="1:16" ht="14.1" customHeight="1" x14ac:dyDescent="0.2">
      <c r="B14" s="57" t="s">
        <v>14</v>
      </c>
      <c r="F14" s="60">
        <f>+F8</f>
        <v>250</v>
      </c>
      <c r="G14" s="91"/>
      <c r="H14" s="92" t="s">
        <v>25</v>
      </c>
      <c r="I14" s="92"/>
      <c r="J14" s="93"/>
      <c r="K14" s="77"/>
      <c r="L14" s="77"/>
      <c r="M14" s="77"/>
      <c r="N14" s="77"/>
      <c r="O14" s="77"/>
      <c r="P14" s="77"/>
    </row>
    <row r="15" spans="1:16" ht="14.1" customHeight="1" x14ac:dyDescent="0.2">
      <c r="B15" s="31" t="s">
        <v>28</v>
      </c>
      <c r="F15" s="31">
        <f>-F12</f>
        <v>-150</v>
      </c>
      <c r="H15" s="86" t="s">
        <v>26</v>
      </c>
      <c r="I15" s="86"/>
      <c r="J15" s="78"/>
      <c r="K15" s="78"/>
      <c r="L15" s="79">
        <f>+$F$7+L6</f>
        <v>8</v>
      </c>
      <c r="M15" s="78"/>
      <c r="N15" s="79">
        <f>+$F$7+N6</f>
        <v>10</v>
      </c>
      <c r="O15" s="78"/>
      <c r="P15" s="79">
        <f>+$F$7+P6</f>
        <v>12</v>
      </c>
    </row>
    <row r="16" spans="1:16" ht="14.1" customHeight="1" x14ac:dyDescent="0.2">
      <c r="B16" s="71" t="s">
        <v>30</v>
      </c>
      <c r="C16" s="72"/>
      <c r="D16" s="72"/>
      <c r="E16" s="72"/>
      <c r="F16" s="73">
        <f>+F14+F15</f>
        <v>100</v>
      </c>
      <c r="L16" s="82"/>
      <c r="N16" s="82"/>
      <c r="P16" s="82"/>
    </row>
    <row r="17" spans="2:16" ht="14.1" customHeight="1" x14ac:dyDescent="0.2">
      <c r="G17" s="56"/>
      <c r="H17" s="75" t="s">
        <v>19</v>
      </c>
      <c r="I17" s="75"/>
      <c r="J17" s="65"/>
      <c r="K17" s="65"/>
      <c r="L17" s="66">
        <f>+RATE($F$18,0,-$F$16,L12)</f>
        <v>4.5639552591323754E-2</v>
      </c>
      <c r="M17" s="66"/>
      <c r="N17" s="66">
        <f>+RATE($F$18,0,-$F$16,N12)</f>
        <v>0.1184269147213043</v>
      </c>
      <c r="O17" s="66"/>
      <c r="P17" s="66">
        <f>+RATE($F$18,0,-$F$16,P12)</f>
        <v>0.17607902252039814</v>
      </c>
    </row>
    <row r="18" spans="2:16" ht="14.1" customHeight="1" x14ac:dyDescent="0.2">
      <c r="B18" s="57" t="s">
        <v>24</v>
      </c>
      <c r="C18" s="56"/>
      <c r="D18" s="56"/>
      <c r="E18" s="56"/>
      <c r="F18" s="61">
        <v>5</v>
      </c>
      <c r="H18" s="76" t="s">
        <v>20</v>
      </c>
      <c r="I18" s="76"/>
      <c r="J18" s="67"/>
      <c r="K18" s="67"/>
      <c r="L18" s="68">
        <f>+(L12/$F$16)</f>
        <v>1.25</v>
      </c>
      <c r="M18" s="68"/>
      <c r="N18" s="68">
        <f>+(N12/$F$16)</f>
        <v>1.75</v>
      </c>
      <c r="O18" s="68"/>
      <c r="P18" s="68">
        <f>+(P12/$F$16)</f>
        <v>2.25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2023-09-14T18:15:53Z</dcterms:modified>
</cp:coreProperties>
</file>