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3BB4EF0-5DB0-4623-99B5-D1A0E070C22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F18" i="1"/>
  <c r="F17" i="1"/>
  <c r="F7" i="1"/>
  <c r="F20" i="1" l="1"/>
  <c r="F23" i="1" s="1"/>
  <c r="F24" i="1" s="1"/>
  <c r="F26" i="1" s="1"/>
  <c r="F11" i="1"/>
  <c r="F27" i="1" l="1"/>
</calcChain>
</file>

<file path=xl/sharedStrings.xml><?xml version="1.0" encoding="utf-8"?>
<sst xmlns="http://schemas.openxmlformats.org/spreadsheetml/2006/main" count="31" uniqueCount="30">
  <si>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</si>
  <si>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</si>
  <si>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</si>
  <si>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</si>
  <si>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</si>
  <si>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</si>
  <si>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</si>
  <si>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Diluted Earnings Per Share (EPS)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</si>
  <si>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Diluted Earnings Per Share (EPS) </t>
    </r>
  </si>
  <si>
    <t>Diluted Earnings Per Share (EPS)</t>
  </si>
  <si>
    <t>Net Income</t>
  </si>
  <si>
    <t>(–) Preferred Dividends</t>
  </si>
  <si>
    <t>Net Earnings for Common Equity</t>
  </si>
  <si>
    <t>Common Shares Outstanding</t>
  </si>
  <si>
    <t>Basic Earnings Per Share (EPS)</t>
  </si>
  <si>
    <t>Latest Closing Share Price</t>
  </si>
  <si>
    <t>Options Table</t>
  </si>
  <si>
    <t>Shares (#)</t>
  </si>
  <si>
    <t>Strike ($)</t>
  </si>
  <si>
    <t>Net Impact</t>
  </si>
  <si>
    <t>Tranche 1</t>
  </si>
  <si>
    <t>Tranche 2</t>
  </si>
  <si>
    <t>Tranche 3</t>
  </si>
  <si>
    <t>Net Dilutive Impact</t>
  </si>
  <si>
    <t>(+) Net Dilutive Impact</t>
  </si>
  <si>
    <t>Fully Diluted Common Shares Outstanding</t>
  </si>
  <si>
    <t>Treasury Stock Method (TSM)</t>
  </si>
  <si>
    <t>($ in millions, except per share data)</t>
  </si>
  <si>
    <t>Weighted Average Common Shares Outstanding</t>
  </si>
  <si>
    <t>Basic EPS vs. Diluted EPS Differential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</si>
</sst>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#,##0_);\(#,##0\);\-\-_);@_)"/>
    <numFmt numFmtId="167" formatCode="@_)"/>
    <numFmt numFmtId="168" formatCode="&quot;$&quot;#,##0_);\(&quot;$&quot;#,##0\)_);\-\-_)"/>
    <numFmt numFmtId="169" formatCode="#,##0_);\(#,##0\)_);\-\-_)"/>
    <numFmt numFmtId="170" formatCode="&quot;$&quot;#,##0.00_);\(&quot;$&quot;#,##0.00\);\-\-_)"/>
  </numFmts>
  <fonts count="2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color rgb="FF3333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24" fillId="0" borderId="0" xfId="0" applyNumberFormat="1" applyFont="1"/>
    <xf numFmtId="168" fontId="23" fillId="0" borderId="0" xfId="0" applyNumberFormat="1" applyFont="1"/>
    <xf numFmtId="167" fontId="22" fillId="0" borderId="21" xfId="0" quotePrefix="1" applyNumberFormat="1" applyFont="1" applyBorder="1"/>
    <xf numFmtId="0" fontId="22" fillId="0" borderId="21" xfId="0" applyFont="1" applyBorder="1"/>
    <xf numFmtId="168" fontId="22" fillId="0" borderId="21" xfId="0" applyNumberFormat="1" applyFont="1" applyBorder="1"/>
    <xf numFmtId="169" fontId="23" fillId="0" borderId="0" xfId="0" applyNumberFormat="1" applyFont="1"/>
    <xf numFmtId="170" fontId="23" fillId="0" borderId="0" xfId="0" applyNumberFormat="1" applyFont="1"/>
    <xf numFmtId="0" fontId="23" fillId="0" borderId="21" xfId="0" applyFont="1" applyBorder="1"/>
    <xf numFmtId="170" fontId="23" fillId="0" borderId="21" xfId="0" applyNumberFormat="1" applyFont="1" applyBorder="1"/>
    <xf numFmtId="169" fontId="26" fillId="0" borderId="21" xfId="0" applyNumberFormat="1" applyFont="1" applyBorder="1"/>
    <xf numFmtId="0" fontId="23" fillId="0" borderId="0" xfId="0" applyFont="1"/>
    <xf numFmtId="169" fontId="26" fillId="0" borderId="0" xfId="0" applyNumberFormat="1" applyFont="1"/>
    <xf numFmtId="0" fontId="25" fillId="0" borderId="21" xfId="0" applyFont="1" applyBorder="1"/>
    <xf numFmtId="169" fontId="25" fillId="0" borderId="21" xfId="0" applyNumberFormat="1" applyFont="1" applyBorder="1"/>
    <xf numFmtId="0" fontId="26" fillId="0" borderId="0" xfId="0" applyFont="1"/>
    <xf numFmtId="169" fontId="22" fillId="0" borderId="21" xfId="0" applyNumberFormat="1" applyFont="1" applyBorder="1"/>
    <xf numFmtId="167" fontId="22" fillId="12" borderId="18" xfId="0" quotePrefix="1" applyNumberFormat="1" applyFont="1" applyFill="1" applyBorder="1"/>
    <xf numFmtId="0" fontId="22" fillId="12" borderId="19" xfId="0" applyFont="1" applyFill="1" applyBorder="1"/>
    <xf numFmtId="170" fontId="22" fillId="12" borderId="20" xfId="0" applyNumberFormat="1" applyFont="1" applyFill="1" applyBorder="1"/>
    <xf numFmtId="167" fontId="22" fillId="14" borderId="18" xfId="0" quotePrefix="1" applyNumberFormat="1" applyFont="1" applyFill="1" applyBorder="1"/>
    <xf numFmtId="0" fontId="22" fillId="14" borderId="19" xfId="0" applyFont="1" applyFill="1" applyBorder="1"/>
    <xf numFmtId="170" fontId="22" fillId="14" borderId="20" xfId="0" applyNumberFormat="1" applyFont="1" applyFill="1" applyBorder="1"/>
    <xf numFmtId="167" fontId="22" fillId="13" borderId="0" xfId="0" quotePrefix="1" applyNumberFormat="1" applyFont="1" applyFill="1"/>
    <xf numFmtId="0" fontId="22" fillId="13" borderId="0" xfId="0" applyFont="1" applyFill="1"/>
    <xf numFmtId="169" fontId="28" fillId="13" borderId="0" xfId="0" applyNumberFormat="1" applyFont="1" applyFill="1"/>
    <xf numFmtId="167" fontId="0" fillId="0" borderId="17" xfId="0" quotePrefix="1" applyNumberFormat="1" applyFont="1" applyBorder="1"/>
    <xf numFmtId="167" fontId="0" fillId="0" borderId="17" xfId="0" applyNumberFormat="1" applyFont="1" applyBorder="1"/>
    <xf numFmtId="167" fontId="26" fillId="0" borderId="17" xfId="0" quotePrefix="1" applyNumberFormat="1" applyFont="1" applyBorder="1" applyAlignment="1">
      <alignment horizontal="right"/>
    </xf>
    <xf numFmtId="164" fontId="27" fillId="0" borderId="17" xfId="0" applyNumberFormat="1" applyFont="1" applyBorder="1" applyAlignment="1"/>
    <xf numFmtId="167" fontId="0" fillId="0" borderId="0" xfId="0" applyNumberFormat="1" applyFont="1"/>
    <xf numFmtId="0" fontId="0" fillId="0" borderId="0" xfId="0" applyFont="1"/>
    <xf numFmtId="7" fontId="0" fillId="0" borderId="0" xfId="0" applyNumberFormat="1" applyFont="1"/>
    <xf numFmtId="167" fontId="0" fillId="0" borderId="0" xfId="0" quotePrefix="1" applyNumberFormat="1" applyFont="1"/>
    <xf numFmtId="170" fontId="0" fillId="0" borderId="0" xfId="0" applyNumberFormat="1" applyFont="1"/>
    <xf numFmtId="167" fontId="0" fillId="0" borderId="21" xfId="0" quotePrefix="1" applyNumberFormat="1" applyFont="1" applyBorder="1"/>
    <xf numFmtId="0" fontId="0" fillId="0" borderId="21" xfId="0" applyFont="1" applyBorder="1"/>
    <xf numFmtId="169" fontId="0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iluted-eps-earnings-per-sha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lPK5foT7Y/zl3voVQ0FzTaneuPtG7ESQAsrU2q1HZGO4V0XjfAmF4ssjzqsMX39AVdHl+ZKZ2QCVeicVaMu/w==" saltValue="BpYXVuaM5I83V5JPdicCg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21875" style="30" customWidth="1"/>
    <col min="7" max="16384" width="10.77734375" style="30"/>
  </cols>
  <sheetData>
    <row r="2" spans="2:6" s="31" customFormat="1" ht="13.2" customHeight="1" x14ac:dyDescent="0.25">
      <c r="B2" s="32" t="s">
        <v>9</v>
      </c>
      <c r="C2" s="32"/>
      <c r="D2" s="32"/>
      <c r="E2" s="32"/>
      <c r="F2" s="32"/>
    </row>
    <row r="3" spans="2:6" s="31" customFormat="1" ht="13.2" customHeight="1" x14ac:dyDescent="0.25">
      <c r="B3" s="83" t="s">
        <v>27</v>
      </c>
      <c r="C3" s="33"/>
      <c r="D3" s="33"/>
      <c r="E3" s="33"/>
      <c r="F3" s="33"/>
    </row>
    <row r="5" spans="2:6" ht="13.2" customHeight="1" x14ac:dyDescent="0.25">
      <c r="B5" s="87" t="s">
        <v>10</v>
      </c>
      <c r="C5" s="85"/>
      <c r="D5" s="85"/>
      <c r="E5" s="85"/>
      <c r="F5" s="55">
        <v>260</v>
      </c>
    </row>
    <row r="6" spans="2:6" ht="13.2" customHeight="1" x14ac:dyDescent="0.25">
      <c r="B6" s="87" t="s">
        <v>11</v>
      </c>
      <c r="C6" s="85"/>
      <c r="D6" s="85"/>
      <c r="E6" s="85"/>
      <c r="F6" s="56">
        <v>-10</v>
      </c>
    </row>
    <row r="7" spans="2:6" ht="13.2" customHeight="1" x14ac:dyDescent="0.25">
      <c r="B7" s="57" t="s">
        <v>12</v>
      </c>
      <c r="C7" s="58"/>
      <c r="D7" s="58"/>
      <c r="E7" s="58"/>
      <c r="F7" s="59">
        <f>+F5+F6</f>
        <v>250</v>
      </c>
    </row>
    <row r="8" spans="2:6" ht="13.2" customHeight="1" x14ac:dyDescent="0.25">
      <c r="B8" s="84"/>
      <c r="C8" s="85"/>
      <c r="D8" s="85"/>
      <c r="E8" s="85"/>
      <c r="F8" s="85"/>
    </row>
    <row r="9" spans="2:6" ht="13.2" customHeight="1" x14ac:dyDescent="0.25">
      <c r="B9" s="87" t="s">
        <v>28</v>
      </c>
      <c r="C9" s="85"/>
      <c r="D9" s="85"/>
      <c r="E9" s="85"/>
      <c r="F9" s="60">
        <v>200</v>
      </c>
    </row>
    <row r="10" spans="2:6" ht="13.2" customHeight="1" x14ac:dyDescent="0.25">
      <c r="B10" s="87"/>
      <c r="C10" s="85"/>
      <c r="D10" s="85"/>
      <c r="E10" s="85"/>
      <c r="F10" s="60"/>
    </row>
    <row r="11" spans="2:6" ht="13.2" customHeight="1" x14ac:dyDescent="0.25">
      <c r="B11" s="74" t="s">
        <v>14</v>
      </c>
      <c r="C11" s="75"/>
      <c r="D11" s="75"/>
      <c r="E11" s="75"/>
      <c r="F11" s="76">
        <f>+F7/AVERAGE(F9:F9)</f>
        <v>1.25</v>
      </c>
    </row>
    <row r="12" spans="2:6" ht="13.2" customHeight="1" x14ac:dyDescent="0.25">
      <c r="B12" s="87"/>
      <c r="C12" s="85"/>
      <c r="D12" s="85"/>
      <c r="E12" s="85"/>
      <c r="F12" s="88"/>
    </row>
    <row r="13" spans="2:6" ht="13.2" customHeight="1" x14ac:dyDescent="0.25">
      <c r="B13" s="87" t="s">
        <v>15</v>
      </c>
      <c r="C13" s="85"/>
      <c r="D13" s="85"/>
      <c r="E13" s="85"/>
      <c r="F13" s="61">
        <v>50</v>
      </c>
    </row>
    <row r="14" spans="2:6" s="31" customFormat="1" ht="13.2" customHeight="1" x14ac:dyDescent="0.25">
      <c r="B14" s="87"/>
      <c r="C14" s="85"/>
      <c r="D14" s="85"/>
      <c r="E14" s="85"/>
      <c r="F14" s="60"/>
    </row>
    <row r="15" spans="2:6" s="31" customFormat="1" ht="13.2" customHeight="1" x14ac:dyDescent="0.25">
      <c r="B15" s="77" t="s">
        <v>26</v>
      </c>
      <c r="C15" s="78"/>
      <c r="D15" s="78"/>
      <c r="E15" s="78"/>
      <c r="F15" s="79"/>
    </row>
    <row r="16" spans="2:6" ht="13.2" customHeight="1" x14ac:dyDescent="0.25">
      <c r="B16" s="80" t="s">
        <v>16</v>
      </c>
      <c r="C16" s="81"/>
      <c r="D16" s="82" t="s">
        <v>17</v>
      </c>
      <c r="E16" s="82" t="s">
        <v>18</v>
      </c>
      <c r="F16" s="82" t="s">
        <v>19</v>
      </c>
    </row>
    <row r="17" spans="2:6" ht="13.2" customHeight="1" x14ac:dyDescent="0.25">
      <c r="B17" s="89" t="s">
        <v>20</v>
      </c>
      <c r="C17" s="90"/>
      <c r="D17" s="62">
        <v>25</v>
      </c>
      <c r="E17" s="63">
        <v>20</v>
      </c>
      <c r="F17" s="64">
        <f>IF(E17&lt;$F$13,D17-(E17*D17)/$F$13,0)</f>
        <v>15</v>
      </c>
    </row>
    <row r="18" spans="2:6" ht="13.2" customHeight="1" x14ac:dyDescent="0.25">
      <c r="B18" s="87" t="s">
        <v>21</v>
      </c>
      <c r="C18" s="85"/>
      <c r="D18" s="65">
        <v>35</v>
      </c>
      <c r="E18" s="61">
        <v>25</v>
      </c>
      <c r="F18" s="66">
        <f>IF(E18&lt;$F$13,D18-(E18*D18)/$F$13,0)</f>
        <v>17.5</v>
      </c>
    </row>
    <row r="19" spans="2:6" ht="13.2" customHeight="1" x14ac:dyDescent="0.25">
      <c r="B19" s="87" t="s">
        <v>22</v>
      </c>
      <c r="C19" s="85"/>
      <c r="D19" s="65">
        <v>45</v>
      </c>
      <c r="E19" s="61">
        <v>30</v>
      </c>
      <c r="F19" s="66">
        <f>IF(E19&lt;$F$13,D19-(E19*D19)/$F$13,0)</f>
        <v>18</v>
      </c>
    </row>
    <row r="20" spans="2:6" ht="13.2" customHeight="1" x14ac:dyDescent="0.25">
      <c r="B20" s="57" t="s">
        <v>23</v>
      </c>
      <c r="C20" s="58"/>
      <c r="D20" s="67"/>
      <c r="E20" s="67"/>
      <c r="F20" s="68">
        <f>SUM(F17:F19)</f>
        <v>50.5</v>
      </c>
    </row>
    <row r="21" spans="2:6" ht="13.2" customHeight="1" x14ac:dyDescent="0.25">
      <c r="B21" s="87"/>
      <c r="C21" s="85"/>
      <c r="D21" s="69"/>
      <c r="E21" s="69"/>
      <c r="F21" s="69"/>
    </row>
    <row r="22" spans="2:6" ht="13.2" customHeight="1" x14ac:dyDescent="0.25">
      <c r="B22" s="87" t="s">
        <v>13</v>
      </c>
      <c r="C22" s="85"/>
      <c r="D22" s="85"/>
      <c r="E22" s="85"/>
      <c r="F22" s="91">
        <f>+F9</f>
        <v>200</v>
      </c>
    </row>
    <row r="23" spans="2:6" ht="13.2" customHeight="1" x14ac:dyDescent="0.25">
      <c r="B23" s="87" t="s">
        <v>24</v>
      </c>
      <c r="C23" s="85"/>
      <c r="D23" s="85"/>
      <c r="E23" s="85"/>
      <c r="F23" s="91">
        <f>+F20</f>
        <v>50.5</v>
      </c>
    </row>
    <row r="24" spans="2:6" ht="13.2" customHeight="1" x14ac:dyDescent="0.25">
      <c r="B24" s="57" t="s">
        <v>25</v>
      </c>
      <c r="C24" s="58"/>
      <c r="D24" s="58"/>
      <c r="E24" s="58"/>
      <c r="F24" s="70">
        <f>+F22+F23</f>
        <v>250.5</v>
      </c>
    </row>
    <row r="25" spans="2:6" ht="13.2" customHeight="1" x14ac:dyDescent="0.25">
      <c r="B25" s="84"/>
      <c r="C25" s="85"/>
      <c r="D25" s="85"/>
      <c r="E25" s="85"/>
      <c r="F25" s="85"/>
    </row>
    <row r="26" spans="2:6" ht="13.2" customHeight="1" x14ac:dyDescent="0.25">
      <c r="B26" s="71" t="s">
        <v>9</v>
      </c>
      <c r="C26" s="72"/>
      <c r="D26" s="72"/>
      <c r="E26" s="72"/>
      <c r="F26" s="73">
        <f>+F7/F24</f>
        <v>0.99800399201596801</v>
      </c>
    </row>
    <row r="27" spans="2:6" ht="13.2" customHeight="1" x14ac:dyDescent="0.25">
      <c r="B27" s="84" t="s">
        <v>29</v>
      </c>
      <c r="C27" s="85"/>
      <c r="D27" s="85"/>
      <c r="E27" s="85"/>
      <c r="F27" s="86">
        <f>+F11-F26</f>
        <v>0.25199600798403199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2022-09-26T06:11:21Z</dcterms:modified>
</cp:coreProperties>
</file>