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45FE19FA-A512-4458-8E2B-9EBA616C120B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E16" i="1"/>
  <c r="F16" i="1"/>
  <c r="D15" i="1"/>
  <c r="E15" i="1"/>
  <c r="F15" i="1"/>
  <c r="D14" i="1"/>
  <c r="E14" i="1"/>
  <c r="F14" i="1"/>
  <c r="D13" i="1"/>
  <c r="E13" i="1"/>
  <c r="F13" i="1"/>
  <c r="D12" i="1"/>
  <c r="E12" i="1"/>
  <c r="F12" i="1"/>
  <c r="D11" i="1"/>
  <c r="E11" i="1"/>
  <c r="F11" i="1"/>
  <c r="D10" i="1"/>
  <c r="E10" i="1"/>
  <c r="F10" i="1"/>
  <c r="D9" i="1"/>
  <c r="E9" i="1"/>
  <c r="F9" i="1"/>
  <c r="D8" i="1"/>
  <c r="E8" i="1"/>
  <c r="F8" i="1"/>
  <c r="D7" i="1"/>
  <c r="E7" i="1"/>
  <c r="F7" i="1"/>
  <c r="D6" i="1"/>
  <c r="E6" i="1"/>
  <c r="F6" i="1"/>
  <c r="D5" i="1"/>
  <c r="E5" i="1"/>
  <c r="F5" i="1"/>
  <c r="B6" i="1"/>
  <c r="B7" i="1"/>
  <c r="B8" i="1"/>
  <c r="B9" i="1"/>
  <c r="B10" i="1"/>
  <c r="B11" i="1"/>
  <c r="B12" i="1"/>
  <c r="B13" i="1"/>
  <c r="B14" i="1"/>
  <c r="B15" i="1"/>
  <c r="B16" i="1"/>
  <c r="D21" i="1"/>
  <c r="D20" i="1"/>
  <c r="D22" i="1"/>
</calcChain>
</file>

<file path=xl/sharedStrings.xml><?xml version="1.0" encoding="utf-8"?>
<sst xmlns="http://schemas.openxmlformats.org/spreadsheetml/2006/main" count="20" uniqueCount="19">
  <si>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</si>
  <si>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</si>
  <si>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</si>
  <si>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</si>
  <si>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</si>
  <si>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</si>
  <si>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</si>
  <si>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Sortino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</si>
  <si>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Sortino Ratio</t>
    </r>
  </si>
  <si>
    <t>Sortino Ratio</t>
  </si>
  <si>
    <r>
      <t>R</t>
    </r>
    <r>
      <rPr>
        <vertAlign val="subscript"/>
        <sz val="10"/>
        <color theme="1"/>
        <rFont val="Arial"/>
        <family val="2"/>
        <scheme val="minor"/>
      </rPr>
      <t>p</t>
    </r>
  </si>
  <si>
    <r>
      <t>(R</t>
    </r>
    <r>
      <rPr>
        <vertAlign val="subscript"/>
        <sz val="10"/>
        <color theme="1"/>
        <rFont val="Arial"/>
        <family val="2"/>
        <scheme val="minor"/>
      </rPr>
      <t>p</t>
    </r>
    <r>
      <rPr>
        <sz val="10"/>
        <color theme="1"/>
        <rFont val="Arial"/>
        <family val="2"/>
        <scheme val="minor"/>
      </rPr>
      <t xml:space="preserve"> – R</t>
    </r>
    <r>
      <rPr>
        <vertAlign val="subscript"/>
        <sz val="10"/>
        <color theme="1"/>
        <rFont val="Arial"/>
        <family val="2"/>
        <scheme val="minor"/>
      </rPr>
      <t>f</t>
    </r>
    <r>
      <rPr>
        <sz val="10"/>
        <color theme="1"/>
        <rFont val="Arial"/>
        <family val="2"/>
        <scheme val="minor"/>
      </rPr>
      <t>)</t>
    </r>
    <r>
      <rPr>
        <vertAlign val="superscript"/>
        <sz val="10"/>
        <color theme="1"/>
        <rFont val="Arial"/>
        <family val="2"/>
        <scheme val="minor"/>
      </rPr>
      <t>2</t>
    </r>
  </si>
  <si>
    <r>
      <t xml:space="preserve">Excess Return </t>
    </r>
    <r>
      <rPr>
        <vertAlign val="subscript"/>
        <sz val="10"/>
        <color theme="1"/>
        <rFont val="Arial"/>
        <family val="2"/>
        <scheme val="minor"/>
      </rPr>
      <t>Average</t>
    </r>
  </si>
  <si>
    <r>
      <t>Risk-Free Rate (R</t>
    </r>
    <r>
      <rPr>
        <vertAlign val="subscript"/>
        <sz val="10"/>
        <color theme="1"/>
        <rFont val="Arial"/>
        <family val="2"/>
        <scheme val="minor"/>
      </rPr>
      <t>f</t>
    </r>
    <r>
      <rPr>
        <sz val="10"/>
        <color theme="1"/>
        <rFont val="Arial"/>
        <family val="2"/>
        <scheme val="minor"/>
      </rPr>
      <t>)</t>
    </r>
  </si>
  <si>
    <r>
      <t>Negative R</t>
    </r>
    <r>
      <rPr>
        <vertAlign val="subscript"/>
        <sz val="10"/>
        <color theme="1"/>
        <rFont val="Arial"/>
        <family val="2"/>
        <scheme val="minor"/>
      </rPr>
      <t>p</t>
    </r>
    <r>
      <rPr>
        <sz val="10"/>
        <color theme="1"/>
        <rFont val="Arial"/>
        <family val="2"/>
        <scheme val="minor"/>
      </rPr>
      <t xml:space="preserve"> – R</t>
    </r>
    <r>
      <rPr>
        <vertAlign val="subscript"/>
        <sz val="10"/>
        <color theme="1"/>
        <rFont val="Arial"/>
        <family val="2"/>
        <scheme val="minor"/>
      </rPr>
      <t>f</t>
    </r>
  </si>
  <si>
    <r>
      <t>R</t>
    </r>
    <r>
      <rPr>
        <vertAlign val="subscript"/>
        <sz val="10"/>
        <rFont val="Arial"/>
        <family val="2"/>
        <scheme val="minor"/>
      </rPr>
      <t>p</t>
    </r>
    <r>
      <rPr>
        <sz val="10"/>
        <rFont val="Arial"/>
        <family val="2"/>
        <scheme val="minor"/>
      </rPr>
      <t xml:space="preserve"> – R</t>
    </r>
    <r>
      <rPr>
        <vertAlign val="subscript"/>
        <sz val="10"/>
        <rFont val="Arial"/>
        <family val="2"/>
        <scheme val="minor"/>
      </rPr>
      <t>f</t>
    </r>
  </si>
  <si>
    <r>
      <t xml:space="preserve">Downside Deviation </t>
    </r>
    <r>
      <rPr>
        <vertAlign val="subscript"/>
        <sz val="10"/>
        <color theme="1"/>
        <rFont val="Arial"/>
        <family val="2"/>
        <scheme val="minor"/>
      </rPr>
      <t>σd</t>
    </r>
  </si>
  <si>
    <t>2021A Fund Performance</t>
  </si>
  <si>
    <t>Sortino Ratio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</si>
</sst>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mmmm"/>
    <numFmt numFmtId="166" formatCode="#,##0.0%_);\(#,##0.0%\);\-\-_);@_)"/>
    <numFmt numFmtId="167" formatCode="#,##0.00_);\(#,##0.00\);\-\-_);@_)"/>
  </numFmts>
  <fonts count="29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vertAlign val="subscript"/>
      <sz val="10"/>
      <color theme="1"/>
      <name val="Arial"/>
      <family val="2"/>
      <scheme val="minor"/>
    </font>
    <font>
      <vertAlign val="superscript"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vertAlign val="subscript"/>
      <sz val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6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22" fillId="0" borderId="0" xfId="0" applyNumberFormat="1" applyFont="1" applyAlignment="1">
      <alignment vertical="center"/>
    </xf>
    <xf numFmtId="164" fontId="0" fillId="0" borderId="17" xfId="0" applyNumberFormat="1" applyFont="1" applyBorder="1" applyAlignment="1">
      <alignment vertical="center"/>
    </xf>
    <xf numFmtId="165" fontId="0" fillId="0" borderId="0" xfId="0" applyNumberFormat="1" applyFont="1" applyAlignment="1">
      <alignment horizontal="left" vertical="center"/>
    </xf>
    <xf numFmtId="164" fontId="0" fillId="0" borderId="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166" fontId="0" fillId="0" borderId="0" xfId="0" applyNumberFormat="1" applyFont="1" applyBorder="1" applyAlignment="1">
      <alignment horizontal="right" vertical="center"/>
    </xf>
    <xf numFmtId="165" fontId="0" fillId="0" borderId="0" xfId="0" applyNumberFormat="1" applyFont="1" applyBorder="1" applyAlignment="1">
      <alignment horizontal="left" vertical="center"/>
    </xf>
    <xf numFmtId="49" fontId="0" fillId="0" borderId="0" xfId="0" applyNumberFormat="1" applyFont="1" applyAlignment="1">
      <alignment vertical="center"/>
    </xf>
    <xf numFmtId="166" fontId="25" fillId="0" borderId="18" xfId="0" applyNumberFormat="1" applyFont="1" applyBorder="1" applyAlignment="1">
      <alignment horizontal="center" vertical="center"/>
    </xf>
    <xf numFmtId="166" fontId="0" fillId="0" borderId="18" xfId="0" applyNumberFormat="1" applyFont="1" applyBorder="1" applyAlignment="1">
      <alignment horizontal="center" vertical="center"/>
    </xf>
    <xf numFmtId="164" fontId="27" fillId="9" borderId="0" xfId="0" applyNumberFormat="1" applyFont="1" applyFill="1" applyAlignment="1">
      <alignment vertical="center"/>
    </xf>
    <xf numFmtId="164" fontId="26" fillId="0" borderId="17" xfId="0" applyNumberFormat="1" applyFont="1" applyBorder="1" applyAlignment="1">
      <alignment vertical="center"/>
    </xf>
    <xf numFmtId="49" fontId="26" fillId="0" borderId="0" xfId="0" applyNumberFormat="1" applyFont="1" applyBorder="1" applyAlignment="1">
      <alignment horizontal="center" vertical="center"/>
    </xf>
    <xf numFmtId="164" fontId="26" fillId="0" borderId="0" xfId="0" applyNumberFormat="1" applyFont="1" applyAlignment="1">
      <alignment vertical="center"/>
    </xf>
    <xf numFmtId="164" fontId="22" fillId="12" borderId="19" xfId="0" applyNumberFormat="1" applyFont="1" applyFill="1" applyBorder="1" applyAlignment="1">
      <alignment vertical="center"/>
    </xf>
    <xf numFmtId="164" fontId="22" fillId="12" borderId="20" xfId="0" applyNumberFormat="1" applyFont="1" applyFill="1" applyBorder="1" applyAlignment="1">
      <alignment vertical="center"/>
    </xf>
    <xf numFmtId="167" fontId="22" fillId="12" borderId="21" xfId="0" applyNumberFormat="1" applyFont="1" applyFill="1" applyBorder="1" applyAlignment="1">
      <alignment horizontal="right" vertical="center"/>
    </xf>
    <xf numFmtId="166" fontId="26" fillId="0" borderId="18" xfId="0" applyNumberFormat="1" applyFont="1" applyBorder="1" applyAlignment="1">
      <alignment horizontal="center" vertical="center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49" fontId="0" fillId="0" borderId="22" xfId="0" applyNumberFormat="1" applyFont="1" applyBorder="1" applyAlignment="1">
      <alignment vertical="center"/>
    </xf>
    <xf numFmtId="164" fontId="0" fillId="0" borderId="22" xfId="0" applyNumberFormat="1" applyFont="1" applyBorder="1" applyAlignment="1">
      <alignment vertical="center"/>
    </xf>
    <xf numFmtId="166" fontId="25" fillId="0" borderId="22" xfId="0" applyNumberFormat="1" applyFont="1" applyBorder="1" applyAlignment="1">
      <alignment horizontal="right" vertical="center"/>
    </xf>
    <xf numFmtId="164" fontId="0" fillId="13" borderId="0" xfId="0" applyNumberFormat="1" applyFont="1" applyFill="1" applyAlignment="1">
      <alignment vertical="center"/>
    </xf>
    <xf numFmtId="164" fontId="26" fillId="13" borderId="0" xfId="0" applyNumberFormat="1" applyFont="1" applyFill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1">
    <dxf>
      <font>
        <color rgb="FFC00000"/>
      </font>
      <fill>
        <patternFill>
          <fgColor theme="0"/>
          <bgColor theme="0"/>
        </patternFill>
      </fill>
    </dxf>
  </dxfs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sortino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2" t="s">
        <v>6</v>
      </c>
      <c r="O3" s="53"/>
      <c r="P3" s="53"/>
      <c r="Q3" s="53"/>
      <c r="R3" s="53"/>
      <c r="S3" s="53"/>
      <c r="T3" s="53"/>
      <c r="U3" s="54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5"/>
      <c r="O4" s="56"/>
      <c r="P4" s="56"/>
      <c r="Q4" s="56"/>
      <c r="R4" s="56"/>
      <c r="S4" s="56"/>
      <c r="T4" s="56"/>
      <c r="U4" s="57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5"/>
      <c r="O5" s="56"/>
      <c r="P5" s="56"/>
      <c r="Q5" s="56"/>
      <c r="R5" s="56"/>
      <c r="S5" s="56"/>
      <c r="T5" s="56"/>
      <c r="U5" s="57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8"/>
      <c r="O6" s="59"/>
      <c r="P6" s="59"/>
      <c r="Q6" s="59"/>
      <c r="R6" s="59"/>
      <c r="S6" s="59"/>
      <c r="T6" s="59"/>
      <c r="U6" s="60"/>
      <c r="V6" s="8"/>
    </row>
    <row r="7" spans="2:22" ht="13.2" customHeight="1" x14ac:dyDescent="0.25">
      <c r="B7" s="19"/>
      <c r="C7" s="61" t="s">
        <v>7</v>
      </c>
      <c r="D7" s="61"/>
      <c r="E7" s="61"/>
      <c r="F7" s="61"/>
      <c r="G7" s="61"/>
      <c r="H7" s="61"/>
      <c r="I7" s="61"/>
      <c r="J7" s="61"/>
      <c r="K7" s="6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61"/>
      <c r="D8" s="61"/>
      <c r="E8" s="61"/>
      <c r="F8" s="61"/>
      <c r="G8" s="61"/>
      <c r="H8" s="61"/>
      <c r="I8" s="61"/>
      <c r="J8" s="61"/>
      <c r="K8" s="61"/>
      <c r="L8" s="17"/>
      <c r="M8" s="9"/>
      <c r="N8" s="52" t="s">
        <v>5</v>
      </c>
      <c r="O8" s="53"/>
      <c r="P8" s="53"/>
      <c r="Q8" s="53"/>
      <c r="R8" s="53"/>
      <c r="S8" s="53"/>
      <c r="T8" s="53"/>
      <c r="U8" s="54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5"/>
      <c r="O9" s="56"/>
      <c r="P9" s="56"/>
      <c r="Q9" s="56"/>
      <c r="R9" s="56"/>
      <c r="S9" s="56"/>
      <c r="T9" s="56"/>
      <c r="U9" s="57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5"/>
      <c r="O10" s="56"/>
      <c r="P10" s="56"/>
      <c r="Q10" s="56"/>
      <c r="R10" s="56"/>
      <c r="S10" s="56"/>
      <c r="T10" s="56"/>
      <c r="U10" s="57"/>
      <c r="V10" s="8"/>
    </row>
    <row r="11" spans="2:22" ht="13.2" customHeight="1" x14ac:dyDescent="0.25">
      <c r="B11" s="11"/>
      <c r="C11" s="62" t="s">
        <v>8</v>
      </c>
      <c r="D11" s="63"/>
      <c r="E11" s="63"/>
      <c r="F11" s="63"/>
      <c r="G11" s="63"/>
      <c r="H11" s="63"/>
      <c r="I11" s="63"/>
      <c r="J11" s="63"/>
      <c r="K11" s="64"/>
      <c r="L11" s="10"/>
      <c r="M11" s="9"/>
      <c r="N11" s="58"/>
      <c r="O11" s="59"/>
      <c r="P11" s="59"/>
      <c r="Q11" s="59"/>
      <c r="R11" s="59"/>
      <c r="S11" s="59"/>
      <c r="T11" s="59"/>
      <c r="U11" s="60"/>
      <c r="V11" s="8"/>
    </row>
    <row r="12" spans="2:22" ht="13.2" customHeight="1" x14ac:dyDescent="0.25">
      <c r="B12" s="11"/>
      <c r="C12" s="65"/>
      <c r="D12" s="66"/>
      <c r="E12" s="66"/>
      <c r="F12" s="66"/>
      <c r="G12" s="66"/>
      <c r="H12" s="66"/>
      <c r="I12" s="66"/>
      <c r="J12" s="66"/>
      <c r="K12" s="6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65"/>
      <c r="D13" s="66"/>
      <c r="E13" s="66"/>
      <c r="F13" s="66"/>
      <c r="G13" s="66"/>
      <c r="H13" s="66"/>
      <c r="I13" s="66"/>
      <c r="J13" s="66"/>
      <c r="K13" s="67"/>
      <c r="L13" s="10"/>
      <c r="M13" s="9"/>
      <c r="N13" s="52" t="s">
        <v>4</v>
      </c>
      <c r="O13" s="53"/>
      <c r="P13" s="53"/>
      <c r="Q13" s="53"/>
      <c r="R13" s="53"/>
      <c r="S13" s="53"/>
      <c r="T13" s="53"/>
      <c r="U13" s="54"/>
      <c r="V13" s="8"/>
    </row>
    <row r="14" spans="2:22" ht="13.2" customHeight="1" x14ac:dyDescent="0.25">
      <c r="B14" s="11"/>
      <c r="C14" s="65"/>
      <c r="D14" s="66"/>
      <c r="E14" s="66"/>
      <c r="F14" s="66"/>
      <c r="G14" s="66"/>
      <c r="H14" s="66"/>
      <c r="I14" s="66"/>
      <c r="J14" s="66"/>
      <c r="K14" s="67"/>
      <c r="L14" s="14"/>
      <c r="M14" s="9"/>
      <c r="N14" s="55"/>
      <c r="O14" s="56"/>
      <c r="P14" s="56"/>
      <c r="Q14" s="56"/>
      <c r="R14" s="56"/>
      <c r="S14" s="56"/>
      <c r="T14" s="56"/>
      <c r="U14" s="57"/>
      <c r="V14" s="8"/>
    </row>
    <row r="15" spans="2:22" ht="13.2" customHeight="1" x14ac:dyDescent="0.25">
      <c r="B15" s="11"/>
      <c r="C15" s="65"/>
      <c r="D15" s="66"/>
      <c r="E15" s="66"/>
      <c r="F15" s="66"/>
      <c r="G15" s="66"/>
      <c r="H15" s="66"/>
      <c r="I15" s="66"/>
      <c r="J15" s="66"/>
      <c r="K15" s="67"/>
      <c r="L15" s="10"/>
      <c r="M15" s="9"/>
      <c r="N15" s="55"/>
      <c r="O15" s="56"/>
      <c r="P15" s="56"/>
      <c r="Q15" s="56"/>
      <c r="R15" s="56"/>
      <c r="S15" s="56"/>
      <c r="T15" s="56"/>
      <c r="U15" s="57"/>
      <c r="V15" s="8"/>
    </row>
    <row r="16" spans="2:22" ht="13.2" customHeight="1" x14ac:dyDescent="0.25">
      <c r="B16" s="11"/>
      <c r="C16" s="68"/>
      <c r="D16" s="69"/>
      <c r="E16" s="69"/>
      <c r="F16" s="69"/>
      <c r="G16" s="69"/>
      <c r="H16" s="69"/>
      <c r="I16" s="69"/>
      <c r="J16" s="69"/>
      <c r="K16" s="70"/>
      <c r="L16" s="10"/>
      <c r="M16" s="9"/>
      <c r="N16" s="58"/>
      <c r="O16" s="59"/>
      <c r="P16" s="59"/>
      <c r="Q16" s="59"/>
      <c r="R16" s="59"/>
      <c r="S16" s="59"/>
      <c r="T16" s="59"/>
      <c r="U16" s="60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50" t="s">
        <v>3</v>
      </c>
      <c r="D18" s="50"/>
      <c r="E18" s="50"/>
      <c r="F18" s="50"/>
      <c r="G18" s="50"/>
      <c r="H18" s="50"/>
      <c r="I18" s="50"/>
      <c r="J18" s="50"/>
      <c r="K18" s="50"/>
      <c r="L18" s="10"/>
      <c r="M18" s="9"/>
      <c r="N18" s="52" t="s">
        <v>2</v>
      </c>
      <c r="O18" s="53"/>
      <c r="P18" s="53"/>
      <c r="Q18" s="53"/>
      <c r="R18" s="53"/>
      <c r="S18" s="53"/>
      <c r="T18" s="53"/>
      <c r="U18" s="54"/>
      <c r="V18" s="8"/>
    </row>
    <row r="19" spans="2:22" ht="13.2" customHeight="1" x14ac:dyDescent="0.25">
      <c r="B19" s="11"/>
      <c r="C19" s="50"/>
      <c r="D19" s="50"/>
      <c r="E19" s="50"/>
      <c r="F19" s="50"/>
      <c r="G19" s="50"/>
      <c r="H19" s="50"/>
      <c r="I19" s="50"/>
      <c r="J19" s="50"/>
      <c r="K19" s="50"/>
      <c r="L19" s="10"/>
      <c r="M19" s="9"/>
      <c r="N19" s="55"/>
      <c r="O19" s="56"/>
      <c r="P19" s="56"/>
      <c r="Q19" s="56"/>
      <c r="R19" s="56"/>
      <c r="S19" s="56"/>
      <c r="T19" s="56"/>
      <c r="U19" s="57"/>
      <c r="V19" s="8"/>
    </row>
    <row r="20" spans="2:22" ht="13.2" customHeight="1" x14ac:dyDescent="0.25">
      <c r="B20" s="11"/>
      <c r="C20" s="50"/>
      <c r="D20" s="50"/>
      <c r="E20" s="50"/>
      <c r="F20" s="50"/>
      <c r="G20" s="50"/>
      <c r="H20" s="50"/>
      <c r="I20" s="50"/>
      <c r="J20" s="50"/>
      <c r="K20" s="50"/>
      <c r="L20" s="10"/>
      <c r="M20" s="9"/>
      <c r="N20" s="55"/>
      <c r="O20" s="56"/>
      <c r="P20" s="56"/>
      <c r="Q20" s="56"/>
      <c r="R20" s="56"/>
      <c r="S20" s="56"/>
      <c r="T20" s="56"/>
      <c r="U20" s="57"/>
      <c r="V20" s="8"/>
    </row>
    <row r="21" spans="2:22" ht="13.2" customHeight="1" x14ac:dyDescent="0.25">
      <c r="B21" s="11"/>
      <c r="C21" s="50"/>
      <c r="D21" s="50"/>
      <c r="E21" s="50"/>
      <c r="F21" s="50"/>
      <c r="G21" s="50"/>
      <c r="H21" s="50"/>
      <c r="I21" s="50"/>
      <c r="J21" s="50"/>
      <c r="K21" s="50"/>
      <c r="L21" s="10"/>
      <c r="M21" s="9"/>
      <c r="N21" s="58"/>
      <c r="O21" s="59"/>
      <c r="P21" s="59"/>
      <c r="Q21" s="59"/>
      <c r="R21" s="59"/>
      <c r="S21" s="59"/>
      <c r="T21" s="59"/>
      <c r="U21" s="60"/>
      <c r="V21" s="8"/>
    </row>
    <row r="22" spans="2:22" ht="13.2" customHeight="1" x14ac:dyDescent="0.25">
      <c r="B22" s="11"/>
      <c r="C22" s="50"/>
      <c r="D22" s="50"/>
      <c r="E22" s="50"/>
      <c r="F22" s="50"/>
      <c r="G22" s="50"/>
      <c r="H22" s="50"/>
      <c r="I22" s="50"/>
      <c r="J22" s="50"/>
      <c r="K22" s="5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50"/>
      <c r="D23" s="50"/>
      <c r="E23" s="50"/>
      <c r="F23" s="50"/>
      <c r="G23" s="50"/>
      <c r="H23" s="50"/>
      <c r="I23" s="50"/>
      <c r="J23" s="50"/>
      <c r="K23" s="50"/>
      <c r="L23" s="10"/>
      <c r="M23" s="9"/>
      <c r="N23" s="52" t="s">
        <v>1</v>
      </c>
      <c r="O23" s="53"/>
      <c r="P23" s="53"/>
      <c r="Q23" s="53"/>
      <c r="R23" s="53"/>
      <c r="S23" s="53"/>
      <c r="T23" s="53"/>
      <c r="U23" s="54"/>
      <c r="V23" s="8"/>
    </row>
    <row r="24" spans="2:22" ht="13.2" customHeight="1" x14ac:dyDescent="0.25">
      <c r="B24" s="11"/>
      <c r="C24" s="51" t="s">
        <v>0</v>
      </c>
      <c r="D24" s="51"/>
      <c r="E24" s="51"/>
      <c r="F24" s="51"/>
      <c r="G24" s="51"/>
      <c r="H24" s="51"/>
      <c r="I24" s="51"/>
      <c r="J24" s="51"/>
      <c r="K24" s="51"/>
      <c r="L24" s="10"/>
      <c r="M24" s="9"/>
      <c r="N24" s="55"/>
      <c r="O24" s="56"/>
      <c r="P24" s="56"/>
      <c r="Q24" s="56"/>
      <c r="R24" s="56"/>
      <c r="S24" s="56"/>
      <c r="T24" s="56"/>
      <c r="U24" s="57"/>
      <c r="V24" s="8"/>
    </row>
    <row r="25" spans="2:22" ht="13.2" customHeight="1" x14ac:dyDescent="0.25">
      <c r="B25" s="11"/>
      <c r="C25" s="51"/>
      <c r="D25" s="51"/>
      <c r="E25" s="51"/>
      <c r="F25" s="51"/>
      <c r="G25" s="51"/>
      <c r="H25" s="51"/>
      <c r="I25" s="51"/>
      <c r="J25" s="51"/>
      <c r="K25" s="51"/>
      <c r="L25" s="10"/>
      <c r="M25" s="9"/>
      <c r="N25" s="55"/>
      <c r="O25" s="56"/>
      <c r="P25" s="56"/>
      <c r="Q25" s="56"/>
      <c r="R25" s="56"/>
      <c r="S25" s="56"/>
      <c r="T25" s="56"/>
      <c r="U25" s="57"/>
      <c r="V25" s="8"/>
    </row>
    <row r="26" spans="2:22" ht="13.2" customHeight="1" x14ac:dyDescent="0.25">
      <c r="B26" s="11"/>
      <c r="C26" s="51"/>
      <c r="D26" s="51"/>
      <c r="E26" s="51"/>
      <c r="F26" s="51"/>
      <c r="G26" s="51"/>
      <c r="H26" s="51"/>
      <c r="I26" s="51"/>
      <c r="J26" s="51"/>
      <c r="K26" s="51"/>
      <c r="L26" s="10"/>
      <c r="M26" s="9"/>
      <c r="N26" s="58"/>
      <c r="O26" s="59"/>
      <c r="P26" s="59"/>
      <c r="Q26" s="59"/>
      <c r="R26" s="59"/>
      <c r="S26" s="59"/>
      <c r="T26" s="59"/>
      <c r="U26" s="60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DHb+8I5ef53QF+/s6vXY+5KW6YqnaxHez9qgfaZ/oXpyRc3pU7UVZjZbkd1icfRFfO3+K/nDJL8ZMhm3DU1PVA==" saltValue="Uz5w+8AAoq5UoyO7Hxgiy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Sortino Ratio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H22"/>
  <sheetViews>
    <sheetView showGridLines="0" zoomScaleNormal="100" workbookViewId="0"/>
  </sheetViews>
  <sheetFormatPr defaultColWidth="9.44140625" defaultRowHeight="16.05" customHeight="1" x14ac:dyDescent="0.25"/>
  <cols>
    <col min="1" max="1" width="2.21875" style="30" bestFit="1" customWidth="1"/>
    <col min="2" max="3" width="14.77734375" style="30" customWidth="1"/>
    <col min="4" max="4" width="14.77734375" style="45" customWidth="1"/>
    <col min="5" max="6" width="14.77734375" style="30" customWidth="1"/>
    <col min="7" max="16384" width="9.44140625" style="30"/>
  </cols>
  <sheetData>
    <row r="2" spans="1:8" s="32" customFormat="1" ht="16.05" customHeight="1" x14ac:dyDescent="0.25">
      <c r="A2" s="30"/>
      <c r="B2" s="31" t="s">
        <v>9</v>
      </c>
      <c r="C2" s="31"/>
      <c r="D2" s="42"/>
      <c r="E2" s="31"/>
      <c r="F2" s="31"/>
    </row>
    <row r="3" spans="1:8" ht="16.05" customHeight="1" x14ac:dyDescent="0.25">
      <c r="B3" s="33" t="s">
        <v>17</v>
      </c>
      <c r="C3" s="33"/>
      <c r="D3" s="43"/>
      <c r="E3" s="33"/>
      <c r="F3" s="33"/>
      <c r="H3" s="35"/>
    </row>
    <row r="4" spans="1:8" ht="16.05" customHeight="1" x14ac:dyDescent="0.25">
      <c r="B4" s="35"/>
      <c r="C4" s="36" t="s">
        <v>10</v>
      </c>
      <c r="D4" s="44" t="s">
        <v>15</v>
      </c>
      <c r="E4" s="36" t="s">
        <v>14</v>
      </c>
      <c r="F4" s="36" t="s">
        <v>11</v>
      </c>
    </row>
    <row r="5" spans="1:8" ht="16.05" customHeight="1" x14ac:dyDescent="0.25">
      <c r="B5" s="38">
        <v>44227</v>
      </c>
      <c r="C5" s="40">
        <v>-0.01</v>
      </c>
      <c r="D5" s="49">
        <f>+C5-$D$19</f>
        <v>-3.5000000000000003E-2</v>
      </c>
      <c r="E5" s="49">
        <f>+IF(D5&lt;0,D5,0)</f>
        <v>-3.5000000000000003E-2</v>
      </c>
      <c r="F5" s="41">
        <f>+E5^2</f>
        <v>1.2250000000000002E-3</v>
      </c>
    </row>
    <row r="6" spans="1:8" ht="16.05" customHeight="1" x14ac:dyDescent="0.25">
      <c r="B6" s="34">
        <f>+EOMONTH(B5,1)</f>
        <v>44255</v>
      </c>
      <c r="C6" s="40">
        <v>-0.04</v>
      </c>
      <c r="D6" s="49">
        <f>+C6-$D$19</f>
        <v>-6.5000000000000002E-2</v>
      </c>
      <c r="E6" s="49">
        <f t="shared" ref="E6:E16" si="0">+IF(D6&lt;0,D6,0)</f>
        <v>-6.5000000000000002E-2</v>
      </c>
      <c r="F6" s="41">
        <f t="shared" ref="F6:F16" si="1">+E6^2</f>
        <v>4.2250000000000005E-3</v>
      </c>
    </row>
    <row r="7" spans="1:8" ht="16.05" customHeight="1" x14ac:dyDescent="0.25">
      <c r="B7" s="34">
        <f t="shared" ref="B7:B16" si="2">+EOMONTH(B6,1)</f>
        <v>44286</v>
      </c>
      <c r="C7" s="40">
        <v>-0.08</v>
      </c>
      <c r="D7" s="49">
        <f>+C7-$D$19</f>
        <v>-0.10500000000000001</v>
      </c>
      <c r="E7" s="49">
        <f t="shared" si="0"/>
        <v>-0.10500000000000001</v>
      </c>
      <c r="F7" s="41">
        <f t="shared" si="1"/>
        <v>1.1025000000000002E-2</v>
      </c>
    </row>
    <row r="8" spans="1:8" ht="16.05" customHeight="1" x14ac:dyDescent="0.25">
      <c r="B8" s="34">
        <f t="shared" si="2"/>
        <v>44316</v>
      </c>
      <c r="C8" s="40">
        <v>0.1</v>
      </c>
      <c r="D8" s="49">
        <f>+C8-$D$19</f>
        <v>7.5000000000000011E-2</v>
      </c>
      <c r="E8" s="49">
        <f t="shared" si="0"/>
        <v>0</v>
      </c>
      <c r="F8" s="41">
        <f t="shared" si="1"/>
        <v>0</v>
      </c>
    </row>
    <row r="9" spans="1:8" ht="16.05" customHeight="1" x14ac:dyDescent="0.25">
      <c r="B9" s="34">
        <f t="shared" si="2"/>
        <v>44347</v>
      </c>
      <c r="C9" s="40">
        <v>0.2</v>
      </c>
      <c r="D9" s="49">
        <f>+C9-$D$19</f>
        <v>0.17500000000000002</v>
      </c>
      <c r="E9" s="49">
        <f t="shared" si="0"/>
        <v>0</v>
      </c>
      <c r="F9" s="41">
        <f t="shared" si="1"/>
        <v>0</v>
      </c>
    </row>
    <row r="10" spans="1:8" ht="16.05" customHeight="1" x14ac:dyDescent="0.25">
      <c r="B10" s="34">
        <f t="shared" si="2"/>
        <v>44377</v>
      </c>
      <c r="C10" s="40">
        <v>0.25</v>
      </c>
      <c r="D10" s="49">
        <f>+C10-$D$19</f>
        <v>0.22500000000000001</v>
      </c>
      <c r="E10" s="49">
        <f t="shared" si="0"/>
        <v>0</v>
      </c>
      <c r="F10" s="41">
        <f t="shared" si="1"/>
        <v>0</v>
      </c>
    </row>
    <row r="11" spans="1:8" ht="16.05" customHeight="1" x14ac:dyDescent="0.25">
      <c r="B11" s="34">
        <f t="shared" si="2"/>
        <v>44408</v>
      </c>
      <c r="C11" s="40">
        <v>0.16</v>
      </c>
      <c r="D11" s="49">
        <f>+C11-$D$19</f>
        <v>0.13500000000000001</v>
      </c>
      <c r="E11" s="49">
        <f t="shared" si="0"/>
        <v>0</v>
      </c>
      <c r="F11" s="41">
        <f t="shared" si="1"/>
        <v>0</v>
      </c>
    </row>
    <row r="12" spans="1:8" ht="16.05" customHeight="1" x14ac:dyDescent="0.25">
      <c r="B12" s="34">
        <f t="shared" si="2"/>
        <v>44439</v>
      </c>
      <c r="C12" s="40">
        <v>0.12</v>
      </c>
      <c r="D12" s="49">
        <f>+C12-$D$19</f>
        <v>9.5000000000000001E-2</v>
      </c>
      <c r="E12" s="49">
        <f t="shared" si="0"/>
        <v>0</v>
      </c>
      <c r="F12" s="41">
        <f t="shared" si="1"/>
        <v>0</v>
      </c>
    </row>
    <row r="13" spans="1:8" ht="16.05" customHeight="1" x14ac:dyDescent="0.25">
      <c r="B13" s="34">
        <f t="shared" si="2"/>
        <v>44469</v>
      </c>
      <c r="C13" s="40">
        <v>0.05</v>
      </c>
      <c r="D13" s="49">
        <f>+C13-$D$19</f>
        <v>2.5000000000000001E-2</v>
      </c>
      <c r="E13" s="49">
        <f t="shared" si="0"/>
        <v>0</v>
      </c>
      <c r="F13" s="41">
        <f t="shared" si="1"/>
        <v>0</v>
      </c>
    </row>
    <row r="14" spans="1:8" ht="16.05" customHeight="1" x14ac:dyDescent="0.25">
      <c r="B14" s="34">
        <f t="shared" si="2"/>
        <v>44500</v>
      </c>
      <c r="C14" s="40">
        <v>0.03</v>
      </c>
      <c r="D14" s="49">
        <f>+C14-$D$19</f>
        <v>4.9999999999999975E-3</v>
      </c>
      <c r="E14" s="49">
        <f t="shared" si="0"/>
        <v>0</v>
      </c>
      <c r="F14" s="41">
        <f t="shared" si="1"/>
        <v>0</v>
      </c>
    </row>
    <row r="15" spans="1:8" ht="16.05" customHeight="1" x14ac:dyDescent="0.25">
      <c r="B15" s="34">
        <f t="shared" si="2"/>
        <v>44530</v>
      </c>
      <c r="C15" s="40">
        <v>-0.02</v>
      </c>
      <c r="D15" s="49">
        <f>+C15-$D$19</f>
        <v>-4.4999999999999998E-2</v>
      </c>
      <c r="E15" s="49">
        <f t="shared" si="0"/>
        <v>-4.4999999999999998E-2</v>
      </c>
      <c r="F15" s="41">
        <f t="shared" si="1"/>
        <v>2.0249999999999999E-3</v>
      </c>
    </row>
    <row r="16" spans="1:8" ht="16.05" customHeight="1" x14ac:dyDescent="0.25">
      <c r="B16" s="34">
        <f t="shared" si="2"/>
        <v>44561</v>
      </c>
      <c r="C16" s="40">
        <v>-0.04</v>
      </c>
      <c r="D16" s="49">
        <f>+C16-$D$19</f>
        <v>-6.5000000000000002E-2</v>
      </c>
      <c r="E16" s="49">
        <f t="shared" si="0"/>
        <v>-6.5000000000000002E-2</v>
      </c>
      <c r="F16" s="41">
        <f t="shared" si="1"/>
        <v>4.2250000000000005E-3</v>
      </c>
    </row>
    <row r="18" spans="2:4" ht="16.05" customHeight="1" x14ac:dyDescent="0.25">
      <c r="B18" s="74" t="s">
        <v>18</v>
      </c>
      <c r="C18" s="74"/>
      <c r="D18" s="75"/>
    </row>
    <row r="19" spans="2:4" ht="16.05" customHeight="1" x14ac:dyDescent="0.25">
      <c r="B19" s="71" t="s">
        <v>13</v>
      </c>
      <c r="C19" s="72"/>
      <c r="D19" s="73">
        <v>2.5000000000000001E-2</v>
      </c>
    </row>
    <row r="20" spans="2:4" ht="16.05" customHeight="1" x14ac:dyDescent="0.25">
      <c r="B20" s="39" t="s">
        <v>16</v>
      </c>
      <c r="D20" s="37">
        <f>+SQRT(SUM(F5:F16)/COUNTA(B5:B16))</f>
        <v>4.3517237963823029E-2</v>
      </c>
    </row>
    <row r="21" spans="2:4" s="32" customFormat="1" ht="16.05" customHeight="1" x14ac:dyDescent="0.25">
      <c r="B21" s="39" t="s">
        <v>12</v>
      </c>
      <c r="C21" s="30"/>
      <c r="D21" s="37">
        <f>+AVERAGE(D5:D16)</f>
        <v>3.5000000000000003E-2</v>
      </c>
    </row>
    <row r="22" spans="2:4" ht="16.05" customHeight="1" x14ac:dyDescent="0.25">
      <c r="B22" s="46" t="s">
        <v>9</v>
      </c>
      <c r="C22" s="47"/>
      <c r="D22" s="48">
        <f>+D21/D20</f>
        <v>0.80427898546999654</v>
      </c>
    </row>
  </sheetData>
  <conditionalFormatting sqref="D5:E16"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2022-07-08T09:25:38Z</dcterms:modified>
</cp:coreProperties>
</file>