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22D277C0-FCCA-44E5-91CD-0C45D2BE1CFD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F13" i="1" s="1"/>
  <c r="G11" i="1"/>
  <c r="H11" i="1" s="1"/>
  <c r="I11" i="1" s="1"/>
  <c r="J11" i="1" s="1"/>
  <c r="J8" i="1"/>
  <c r="E8" i="1" s="1"/>
  <c r="E9" i="1" s="1"/>
  <c r="F14" i="1" l="1"/>
  <c r="G12" i="1" s="1"/>
  <c r="G13" i="1" s="1"/>
  <c r="G14" i="1" l="1"/>
  <c r="H12" i="1" s="1"/>
  <c r="H13" i="1" s="1"/>
  <c r="H14" i="1" l="1"/>
  <c r="I12" i="1" s="1"/>
  <c r="I13" i="1" s="1"/>
  <c r="I14" i="1" l="1"/>
  <c r="J12" i="1" l="1"/>
  <c r="J13" i="1" s="1"/>
  <c r="J14" i="1" l="1"/>
</calcChain>
</file>

<file path=xl/sharedStrings.xml><?xml version="1.0" encoding="utf-8"?>
<sst xmlns="http://schemas.openxmlformats.org/spreadsheetml/2006/main" count="25" uniqueCount="24">
  <si>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</si>
  <si>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</si>
  <si>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</si>
  <si>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</si>
  <si>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</si>
  <si>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</si>
  <si>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</si>
  <si>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</si>
  <si>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Shareholder Loan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</si>
  <si>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Shareholder Loan</t>
    </r>
  </si>
  <si>
    <t>Shareholder Loan</t>
  </si>
  <si>
    <t>Sources</t>
  </si>
  <si>
    <t>Uses</t>
  </si>
  <si>
    <t>Purchase Price</t>
  </si>
  <si>
    <t>Total Uses</t>
  </si>
  <si>
    <t>Fees</t>
  </si>
  <si>
    <t>Term Loan B</t>
  </si>
  <si>
    <t>Common Equity</t>
  </si>
  <si>
    <t>Total Sources</t>
  </si>
  <si>
    <t>Beginning Balance</t>
  </si>
  <si>
    <t>Ending Balance</t>
  </si>
  <si>
    <t>(+) PIK Interest</t>
  </si>
  <si>
    <t>Shareholder Loan (PIK)</t>
  </si>
  <si>
    <t>% PIK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</si>
</sst>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71" formatCode="&quot;Year&quot;\ 0_)"/>
    <numFmt numFmtId="172" formatCode="#,##0.0%_);\(#,##0.0%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164" fontId="23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23" fillId="0" borderId="0" xfId="0" applyNumberFormat="1" applyFont="1" applyAlignment="1"/>
    <xf numFmtId="164" fontId="22" fillId="0" borderId="22" xfId="0" applyNumberFormat="1" applyFont="1" applyBorder="1" applyAlignment="1"/>
    <xf numFmtId="165" fontId="24" fillId="0" borderId="22" xfId="0" applyNumberFormat="1" applyFont="1" applyBorder="1" applyAlignment="1"/>
    <xf numFmtId="164" fontId="22" fillId="0" borderId="0" xfId="0" applyNumberFormat="1" applyFont="1" applyBorder="1" applyAlignment="1"/>
    <xf numFmtId="165" fontId="24" fillId="0" borderId="0" xfId="0" applyNumberFormat="1" applyFont="1" applyBorder="1" applyAlignment="1"/>
    <xf numFmtId="165" fontId="0" fillId="0" borderId="0" xfId="0" applyNumberFormat="1" applyFont="1" applyAlignment="1"/>
    <xf numFmtId="165" fontId="22" fillId="0" borderId="22" xfId="0" applyNumberFormat="1" applyFont="1" applyBorder="1" applyAlignment="1"/>
    <xf numFmtId="172" fontId="23" fillId="0" borderId="18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right"/>
    </xf>
    <xf numFmtId="164" fontId="22" fillId="12" borderId="19" xfId="0" applyNumberFormat="1" applyFont="1" applyFill="1" applyBorder="1" applyAlignment="1">
      <alignment horizontal="centerContinuous"/>
    </xf>
    <xf numFmtId="164" fontId="22" fillId="12" borderId="20" xfId="0" applyNumberFormat="1" applyFont="1" applyFill="1" applyBorder="1" applyAlignment="1">
      <alignment horizontal="centerContinuous"/>
    </xf>
    <xf numFmtId="164" fontId="22" fillId="12" borderId="21" xfId="0" applyNumberFormat="1" applyFont="1" applyFill="1" applyBorder="1" applyAlignment="1">
      <alignment horizontal="centerContinuous"/>
    </xf>
    <xf numFmtId="164" fontId="22" fillId="12" borderId="19" xfId="0" applyNumberFormat="1" applyFont="1" applyFill="1" applyBorder="1" applyAlignment="1"/>
    <xf numFmtId="164" fontId="22" fillId="12" borderId="20" xfId="0" applyNumberFormat="1" applyFont="1" applyFill="1" applyBorder="1" applyAlignment="1"/>
    <xf numFmtId="171" fontId="22" fillId="12" borderId="20" xfId="0" applyNumberFormat="1" applyFont="1" applyFill="1" applyBorder="1" applyAlignment="1"/>
    <xf numFmtId="171" fontId="22" fillId="12" borderId="21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shareholder-loa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6</v>
      </c>
      <c r="O3" s="38"/>
      <c r="P3" s="38"/>
      <c r="Q3" s="38"/>
      <c r="R3" s="38"/>
      <c r="S3" s="38"/>
      <c r="T3" s="38"/>
      <c r="U3" s="39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2" customHeight="1" x14ac:dyDescent="0.25">
      <c r="B7" s="19"/>
      <c r="C7" s="46" t="s">
        <v>8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5</v>
      </c>
      <c r="O8" s="38"/>
      <c r="P8" s="38"/>
      <c r="Q8" s="38"/>
      <c r="R8" s="38"/>
      <c r="S8" s="38"/>
      <c r="T8" s="38"/>
      <c r="U8" s="39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2" customHeight="1" x14ac:dyDescent="0.25">
      <c r="B11" s="11"/>
      <c r="C11" s="47" t="s">
        <v>9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2" customHeight="1" x14ac:dyDescent="0.25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4</v>
      </c>
      <c r="O13" s="38"/>
      <c r="P13" s="38"/>
      <c r="Q13" s="38"/>
      <c r="R13" s="38"/>
      <c r="S13" s="38"/>
      <c r="T13" s="38"/>
      <c r="U13" s="39"/>
      <c r="V13" s="8"/>
    </row>
    <row r="14" spans="2:22" ht="13.2" customHeight="1" x14ac:dyDescent="0.25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2" customHeight="1" x14ac:dyDescent="0.25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2" customHeight="1" x14ac:dyDescent="0.25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5" t="s">
        <v>3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2</v>
      </c>
      <c r="O18" s="38"/>
      <c r="P18" s="38"/>
      <c r="Q18" s="38"/>
      <c r="R18" s="38"/>
      <c r="S18" s="38"/>
      <c r="T18" s="38"/>
      <c r="U18" s="39"/>
      <c r="V18" s="8"/>
    </row>
    <row r="19" spans="2:22" ht="13.2" customHeight="1" x14ac:dyDescent="0.25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2" customHeight="1" x14ac:dyDescent="0.25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2" customHeight="1" x14ac:dyDescent="0.25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2" customHeight="1" x14ac:dyDescent="0.25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1</v>
      </c>
      <c r="O23" s="38"/>
      <c r="P23" s="38"/>
      <c r="Q23" s="38"/>
      <c r="R23" s="38"/>
      <c r="S23" s="38"/>
      <c r="T23" s="38"/>
      <c r="U23" s="39"/>
      <c r="V23" s="8"/>
    </row>
    <row r="24" spans="2:22" ht="13.2" customHeight="1" x14ac:dyDescent="0.25">
      <c r="B24" s="11"/>
      <c r="C24" s="36" t="s">
        <v>0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2" customHeight="1" x14ac:dyDescent="0.25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2" customHeight="1" x14ac:dyDescent="0.25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u/n2MlfnByK6/Fr+uX0JCur2J0bmVczx/7RLD/AkUrq5BZIJiJiNInHXRpzUgJSlY4hLaG76OVIj3uNez5Ebdg==" saltValue="PQr9Pz6V4249Sig/osCDZ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Shareholder Loa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J14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0" width="9.33203125" style="30" customWidth="1"/>
    <col min="11" max="16384" width="10.77734375" style="30"/>
  </cols>
  <sheetData>
    <row r="2" spans="2:10" s="31" customFormat="1" ht="13.2" customHeight="1" x14ac:dyDescent="0.25">
      <c r="B2" s="32" t="s">
        <v>10</v>
      </c>
      <c r="C2" s="32"/>
      <c r="D2" s="32"/>
      <c r="E2" s="32"/>
      <c r="F2" s="32"/>
      <c r="G2" s="32"/>
      <c r="H2" s="32"/>
      <c r="I2" s="32"/>
      <c r="J2" s="32"/>
    </row>
    <row r="3" spans="2:10" ht="13.2" customHeight="1" x14ac:dyDescent="0.25">
      <c r="B3" s="33" t="s">
        <v>7</v>
      </c>
      <c r="C3" s="33"/>
      <c r="D3" s="33"/>
      <c r="E3" s="33"/>
      <c r="F3" s="33"/>
      <c r="G3" s="33"/>
      <c r="H3" s="33"/>
      <c r="I3" s="33"/>
      <c r="J3" s="33"/>
    </row>
    <row r="5" spans="2:10" ht="13.2" customHeight="1" x14ac:dyDescent="0.25">
      <c r="B5" s="65" t="s">
        <v>11</v>
      </c>
      <c r="C5" s="66"/>
      <c r="D5" s="66"/>
      <c r="E5" s="67"/>
      <c r="G5" s="65" t="s">
        <v>12</v>
      </c>
      <c r="H5" s="66"/>
      <c r="I5" s="66"/>
      <c r="J5" s="67"/>
    </row>
    <row r="6" spans="2:10" ht="13.2" customHeight="1" x14ac:dyDescent="0.25">
      <c r="B6" s="30" t="s">
        <v>16</v>
      </c>
      <c r="E6" s="56">
        <v>140</v>
      </c>
      <c r="G6" s="30" t="s">
        <v>13</v>
      </c>
      <c r="J6" s="56">
        <v>265</v>
      </c>
    </row>
    <row r="7" spans="2:10" ht="13.2" customHeight="1" x14ac:dyDescent="0.25">
      <c r="B7" s="30" t="s">
        <v>22</v>
      </c>
      <c r="E7" s="34">
        <v>60</v>
      </c>
      <c r="G7" s="30" t="s">
        <v>15</v>
      </c>
      <c r="J7" s="34">
        <v>20</v>
      </c>
    </row>
    <row r="8" spans="2:10" s="31" customFormat="1" ht="13.2" customHeight="1" x14ac:dyDescent="0.25">
      <c r="B8" s="30" t="s">
        <v>17</v>
      </c>
      <c r="C8" s="30"/>
      <c r="D8" s="30"/>
      <c r="E8" s="30">
        <f>+J8-SUM(E6:E7)</f>
        <v>85</v>
      </c>
      <c r="F8" s="30"/>
      <c r="G8" s="57" t="s">
        <v>14</v>
      </c>
      <c r="H8" s="57"/>
      <c r="I8" s="57"/>
      <c r="J8" s="58">
        <f>+SUM(J6:J7)</f>
        <v>285</v>
      </c>
    </row>
    <row r="9" spans="2:10" s="31" customFormat="1" ht="13.2" customHeight="1" x14ac:dyDescent="0.25">
      <c r="B9" s="57" t="s">
        <v>18</v>
      </c>
      <c r="C9" s="57"/>
      <c r="D9" s="57"/>
      <c r="E9" s="58">
        <f>+SUM(E6:E8)</f>
        <v>285</v>
      </c>
      <c r="F9" s="30"/>
      <c r="G9" s="59"/>
      <c r="H9" s="59"/>
      <c r="I9" s="59"/>
      <c r="J9" s="60"/>
    </row>
    <row r="11" spans="2:10" ht="13.2" customHeight="1" x14ac:dyDescent="0.25">
      <c r="B11" s="68" t="s">
        <v>10</v>
      </c>
      <c r="C11" s="69"/>
      <c r="D11" s="69"/>
      <c r="E11" s="69"/>
      <c r="F11" s="70">
        <v>1</v>
      </c>
      <c r="G11" s="70">
        <f>+F11+1</f>
        <v>2</v>
      </c>
      <c r="H11" s="70">
        <f>+G11+1</f>
        <v>3</v>
      </c>
      <c r="I11" s="70">
        <f>+H11+1</f>
        <v>4</v>
      </c>
      <c r="J11" s="71">
        <f t="shared" ref="J11" si="0">+I11+1</f>
        <v>5</v>
      </c>
    </row>
    <row r="12" spans="2:10" ht="13.2" customHeight="1" x14ac:dyDescent="0.25">
      <c r="B12" s="30" t="s">
        <v>19</v>
      </c>
      <c r="F12" s="61">
        <f>+E7</f>
        <v>60</v>
      </c>
      <c r="G12" s="61">
        <f>+F14</f>
        <v>64.8</v>
      </c>
      <c r="H12" s="61">
        <f>+G14</f>
        <v>69.983999999999995</v>
      </c>
      <c r="I12" s="61">
        <f>+H14</f>
        <v>75.582719999999995</v>
      </c>
      <c r="J12" s="61">
        <f t="shared" ref="G12:J12" si="1">+I14</f>
        <v>81.629337599999999</v>
      </c>
    </row>
    <row r="13" spans="2:10" ht="13.2" customHeight="1" x14ac:dyDescent="0.25">
      <c r="B13" s="30" t="s">
        <v>21</v>
      </c>
      <c r="D13" s="64" t="s">
        <v>23</v>
      </c>
      <c r="E13" s="63">
        <v>0.08</v>
      </c>
      <c r="F13" s="30">
        <f>+$E$13*F12</f>
        <v>4.8</v>
      </c>
      <c r="G13" s="30">
        <f>+$E$13*G12</f>
        <v>5.1840000000000002</v>
      </c>
      <c r="H13" s="30">
        <f>+$E$13*H12</f>
        <v>5.5987199999999993</v>
      </c>
      <c r="I13" s="30">
        <f>+$E$13*I12</f>
        <v>6.0466175999999994</v>
      </c>
      <c r="J13" s="30">
        <f>+$E$13*J12</f>
        <v>6.5303470079999997</v>
      </c>
    </row>
    <row r="14" spans="2:10" s="31" customFormat="1" ht="13.2" customHeight="1" x14ac:dyDescent="0.25">
      <c r="B14" s="57" t="s">
        <v>20</v>
      </c>
      <c r="C14" s="57"/>
      <c r="D14" s="57"/>
      <c r="E14" s="57"/>
      <c r="F14" s="62">
        <f>+SUM(F12:F13)</f>
        <v>64.8</v>
      </c>
      <c r="G14" s="62">
        <f>+SUM(G12:G13)</f>
        <v>69.983999999999995</v>
      </c>
      <c r="H14" s="62">
        <f>+SUM(H12:H13)</f>
        <v>75.582719999999995</v>
      </c>
      <c r="I14" s="62">
        <f t="shared" ref="F14:J14" si="2">+SUM(I12:I13)</f>
        <v>81.629337599999999</v>
      </c>
      <c r="J14" s="62">
        <f t="shared" si="2"/>
        <v>88.159684607999992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2022-11-15T08:32:15Z</dcterms:modified>
</cp:coreProperties>
</file>