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an\Dropbox (Wall Street Prep)\Marketing\Website marketing\Blog, Newsletter, and PR articles\"/>
    </mc:Choice>
  </mc:AlternateContent>
  <bookViews>
    <workbookView xWindow="0" yWindow="0" windowWidth="28800" windowHeight="13500" xr2:uid="{94284D88-4EFF-4996-BB08-B5FCFB4C9461}"/>
  </bookViews>
  <sheets>
    <sheet name="Sheet1" sheetId="1" r:id="rId1"/>
  </sheets>
  <calcPr calcId="171027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1" i="1"/>
  <c r="D21" i="1" s="1"/>
  <c r="E21" i="1" s="1"/>
  <c r="F21" i="1" s="1"/>
  <c r="G21" i="1" s="1"/>
  <c r="H21" i="1" s="1"/>
  <c r="D15" i="1"/>
  <c r="H8" i="1"/>
  <c r="G8" i="1"/>
  <c r="F8" i="1"/>
  <c r="E8" i="1"/>
  <c r="D8" i="1"/>
  <c r="D10" i="1" s="1"/>
  <c r="E10" i="1" s="1"/>
  <c r="F10" i="1" s="1"/>
  <c r="E5" i="1"/>
  <c r="F5" i="1" s="1"/>
  <c r="G5" i="1" s="1"/>
  <c r="H5" i="1" s="1"/>
  <c r="D16" i="1" l="1"/>
  <c r="E17" i="1"/>
  <c r="E16" i="1"/>
  <c r="G10" i="1"/>
  <c r="F17" i="1"/>
  <c r="F16" i="1"/>
  <c r="D17" i="1"/>
  <c r="D18" i="1" s="1"/>
  <c r="E15" i="1" l="1"/>
  <c r="D20" i="1"/>
  <c r="H10" i="1"/>
  <c r="G16" i="1"/>
  <c r="G17" i="1"/>
  <c r="H17" i="1" l="1"/>
  <c r="H16" i="1"/>
  <c r="D22" i="1"/>
  <c r="D25" i="1" s="1"/>
  <c r="D24" i="1"/>
  <c r="E18" i="1"/>
  <c r="F15" i="1" s="1"/>
  <c r="F18" i="1" l="1"/>
  <c r="G15" i="1" s="1"/>
  <c r="F20" i="1"/>
  <c r="E20" i="1"/>
  <c r="E24" i="1" l="1"/>
  <c r="E22" i="1"/>
  <c r="E25" i="1" s="1"/>
  <c r="F24" i="1"/>
  <c r="F22" i="1"/>
  <c r="F25" i="1" s="1"/>
  <c r="G18" i="1"/>
  <c r="H15" i="1" s="1"/>
  <c r="G20" i="1"/>
  <c r="G22" i="1" l="1"/>
  <c r="G25" i="1" s="1"/>
  <c r="G24" i="1"/>
  <c r="H18" i="1"/>
  <c r="H20" i="1"/>
  <c r="H22" i="1" l="1"/>
  <c r="H25" i="1" s="1"/>
  <c r="H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Wall Street Prep</author>
  </authors>
  <commentList>
    <comment ref="B10" authorId="0" shapeId="0" xr:uid="{846C7594-F1DB-45F5-A687-30BB4F0AC2DD}">
      <text>
        <r>
          <rPr>
            <b/>
            <sz val="9"/>
            <color indexed="81"/>
            <rFont val="Tahoma"/>
            <family val="2"/>
          </rPr>
          <t>Wall Street Prep:</t>
        </r>
        <r>
          <rPr>
            <sz val="9"/>
            <color indexed="81"/>
            <rFont val="Tahoma"/>
            <family val="2"/>
          </rPr>
          <t xml:space="preserve">
We use net income growth as a proxy for share price growth.  This assumes a constant PE ratio during the forecast period.</t>
        </r>
      </text>
    </comment>
  </commentList>
</comments>
</file>

<file path=xl/sharedStrings.xml><?xml version="1.0" encoding="utf-8"?>
<sst xmlns="http://schemas.openxmlformats.org/spreadsheetml/2006/main" count="19" uniqueCount="19">
  <si>
    <t>Basic Shares - BOP</t>
  </si>
  <si>
    <t>Additions</t>
  </si>
  <si>
    <t>Subtractions</t>
  </si>
  <si>
    <t>Basic Shares - EOP</t>
  </si>
  <si>
    <t>Year</t>
  </si>
  <si>
    <t xml:space="preserve">Net income </t>
  </si>
  <si>
    <t xml:space="preserve">Share issuance </t>
  </si>
  <si>
    <t xml:space="preserve">Share repurchases </t>
  </si>
  <si>
    <t>year-over-year % growth</t>
  </si>
  <si>
    <t>Actual</t>
  </si>
  <si>
    <t>Forecast</t>
  </si>
  <si>
    <t>Apple</t>
  </si>
  <si>
    <t>Apple estimated share price</t>
  </si>
  <si>
    <t>Weighted average basic shares</t>
  </si>
  <si>
    <t>Effect of dilutive securities</t>
  </si>
  <si>
    <t>Weighted average dilutive shares</t>
  </si>
  <si>
    <t>Basic EPS</t>
  </si>
  <si>
    <t>Diluted EPS</t>
  </si>
  <si>
    <t>All figures in millions, except per share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</si>
</sst>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#,##0.0_);\(#,##0.0\);@_)"/>
    <numFmt numFmtId="170" formatCode="0.0%_);\(0.0%\);@_)"/>
    <numFmt numFmtId="172" formatCode="&quot;$&quot;#,##0.00_);\(&quot;$&quot;#,##0.00\);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68" fontId="0" fillId="0" borderId="0" xfId="0" applyNumberFormat="1" applyFont="1"/>
    <xf numFmtId="168" fontId="0" fillId="0" borderId="0" xfId="0" applyNumberFormat="1"/>
    <xf numFmtId="168" fontId="2" fillId="0" borderId="0" xfId="0" applyNumberFormat="1" applyFont="1"/>
    <xf numFmtId="168" fontId="3" fillId="0" borderId="0" xfId="0" applyNumberFormat="1" applyFont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5" fillId="0" borderId="0" xfId="0" applyFont="1"/>
    <xf numFmtId="170" fontId="3" fillId="0" borderId="0" xfId="0" applyNumberFormat="1" applyFont="1"/>
    <xf numFmtId="0" fontId="0" fillId="0" borderId="0" xfId="0" applyAlignment="1">
      <alignment horizontal="left" indent="1"/>
    </xf>
    <xf numFmtId="172" fontId="2" fillId="0" borderId="0" xfId="0" applyNumberFormat="1" applyFont="1"/>
    <xf numFmtId="172" fontId="3" fillId="0" borderId="0" xfId="0" applyNumberFormat="1" applyFont="1"/>
    <xf numFmtId="168" fontId="0" fillId="0" borderId="0" xfId="0" applyNumberFormat="1" applyFont="1" applyAlignment="1"/>
    <xf numFmtId="168" fontId="6" fillId="0" borderId="0" xfId="0" applyNumberFormat="1" applyFont="1"/>
    <xf numFmtId="168" fontId="1" fillId="0" borderId="0" xfId="0" applyNumberFormat="1" applyFont="1"/>
    <xf numFmtId="172" fontId="0" fillId="0" borderId="0" xfId="0" applyNumberFormat="1" applyFont="1"/>
    <xf numFmtId="172" fontId="1" fillId="0" borderId="3" xfId="0" applyNumberFormat="1" applyFont="1" applyBorder="1"/>
    <xf numFmtId="0" fontId="1" fillId="0" borderId="3" xfId="0" applyFon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0995-04CB-4138-B366-EF0E87E2A692}">
  <dimension ref="B2:H25"/>
  <sheetViews>
    <sheetView tabSelected="1" workbookViewId="0"/>
  </sheetViews>
  <sheetFormatPr defaultRowHeight="15" x14ac:dyDescent="0.25"/>
  <cols>
    <col min="2" max="2" width="34.5703125" bestFit="1" customWidth="1"/>
    <col min="3" max="8" width="12.7109375" customWidth="1"/>
  </cols>
  <sheetData>
    <row r="2" spans="2:8" ht="19.5" thickBot="1" x14ac:dyDescent="0.35">
      <c r="B2" s="8" t="s">
        <v>11</v>
      </c>
      <c r="C2" s="9"/>
      <c r="D2" s="9"/>
      <c r="E2" s="9"/>
      <c r="F2" s="9"/>
      <c r="G2" s="9"/>
      <c r="H2" s="9"/>
    </row>
    <row r="3" spans="2:8" x14ac:dyDescent="0.25">
      <c r="B3" s="10" t="s">
        <v>18</v>
      </c>
    </row>
    <row r="4" spans="2:8" x14ac:dyDescent="0.25">
      <c r="C4" s="7" t="s">
        <v>9</v>
      </c>
      <c r="D4" s="6" t="s">
        <v>10</v>
      </c>
      <c r="E4" s="6"/>
      <c r="F4" s="6"/>
      <c r="G4" s="6"/>
      <c r="H4" s="6"/>
    </row>
    <row r="5" spans="2:8" x14ac:dyDescent="0.25">
      <c r="B5" s="21" t="s">
        <v>4</v>
      </c>
      <c r="C5" s="21">
        <v>2016</v>
      </c>
      <c r="D5" s="21">
        <v>2017</v>
      </c>
      <c r="E5" s="21">
        <f>D5+1</f>
        <v>2018</v>
      </c>
      <c r="F5" s="21">
        <f t="shared" ref="F5:H5" si="0">E5+1</f>
        <v>2019</v>
      </c>
      <c r="G5" s="21">
        <f t="shared" si="0"/>
        <v>2020</v>
      </c>
      <c r="H5" s="21">
        <f t="shared" si="0"/>
        <v>2021</v>
      </c>
    </row>
    <row r="6" spans="2:8" x14ac:dyDescent="0.25">
      <c r="B6" s="1"/>
      <c r="C6" s="1"/>
      <c r="D6" s="1"/>
      <c r="E6" s="1"/>
      <c r="F6" s="1"/>
      <c r="G6" s="1"/>
      <c r="H6" s="1"/>
    </row>
    <row r="7" spans="2:8" x14ac:dyDescent="0.25">
      <c r="B7" s="1" t="s">
        <v>5</v>
      </c>
      <c r="C7" s="16">
        <v>45687</v>
      </c>
      <c r="D7" s="16">
        <v>48956</v>
      </c>
      <c r="E7" s="16">
        <v>51550.667999999998</v>
      </c>
      <c r="F7" s="16">
        <v>53973.549395999995</v>
      </c>
      <c r="G7" s="16">
        <v>56294.412020027994</v>
      </c>
      <c r="H7" s="16">
        <v>58602.48291284914</v>
      </c>
    </row>
    <row r="8" spans="2:8" x14ac:dyDescent="0.25">
      <c r="B8" s="12" t="s">
        <v>8</v>
      </c>
      <c r="D8" s="11">
        <f>D7/C7-1</f>
        <v>7.1552082649331217E-2</v>
      </c>
      <c r="E8" s="11">
        <f t="shared" ref="E8:H8" si="1">E7/D7-1</f>
        <v>5.2999999999999936E-2</v>
      </c>
      <c r="F8" s="11">
        <f t="shared" si="1"/>
        <v>4.6999999999999931E-2</v>
      </c>
      <c r="G8" s="11">
        <f t="shared" si="1"/>
        <v>4.2999999999999927E-2</v>
      </c>
      <c r="H8" s="11">
        <f t="shared" si="1"/>
        <v>4.0999999999999925E-2</v>
      </c>
    </row>
    <row r="9" spans="2:8" x14ac:dyDescent="0.25">
      <c r="B9" s="12"/>
      <c r="D9" s="11"/>
      <c r="E9" s="11"/>
      <c r="F9" s="11"/>
      <c r="G9" s="11"/>
      <c r="H9" s="11"/>
    </row>
    <row r="10" spans="2:8" x14ac:dyDescent="0.25">
      <c r="B10" t="s">
        <v>12</v>
      </c>
      <c r="C10" s="13">
        <v>167.52</v>
      </c>
      <c r="D10" s="14">
        <f>C10*(1+D8)</f>
        <v>179.50640488541598</v>
      </c>
      <c r="E10" s="14">
        <f>D10*(1+E8)</f>
        <v>189.02024434434301</v>
      </c>
      <c r="F10" s="14">
        <f>E10*(1+F8)</f>
        <v>197.90419582852712</v>
      </c>
      <c r="G10" s="14">
        <f>F10*(1+G8)</f>
        <v>206.41407624915377</v>
      </c>
      <c r="H10" s="14">
        <f>G10*(1+H8)</f>
        <v>214.87705337536906</v>
      </c>
    </row>
    <row r="11" spans="2:8" x14ac:dyDescent="0.25">
      <c r="D11" s="5"/>
      <c r="E11" s="5"/>
      <c r="F11" s="5"/>
      <c r="G11" s="5"/>
      <c r="H11" s="5"/>
    </row>
    <row r="12" spans="2:8" x14ac:dyDescent="0.25">
      <c r="B12" t="s">
        <v>6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</row>
    <row r="13" spans="2:8" x14ac:dyDescent="0.25">
      <c r="B13" t="s">
        <v>7</v>
      </c>
      <c r="D13" s="4">
        <v>20000</v>
      </c>
      <c r="E13" s="4">
        <v>20000</v>
      </c>
      <c r="F13" s="4">
        <v>20000</v>
      </c>
      <c r="G13" s="4">
        <v>20000</v>
      </c>
      <c r="H13" s="4">
        <v>20000</v>
      </c>
    </row>
    <row r="15" spans="2:8" x14ac:dyDescent="0.25">
      <c r="B15" t="s">
        <v>0</v>
      </c>
      <c r="D15" s="15">
        <f>C18</f>
        <v>5332.3130000000001</v>
      </c>
      <c r="E15" s="15">
        <f t="shared" ref="E15:H15" si="2">D18</f>
        <v>5220.8963627342346</v>
      </c>
      <c r="F15" s="15">
        <f t="shared" si="2"/>
        <v>5115.0875904020741</v>
      </c>
      <c r="G15" s="15">
        <f t="shared" si="2"/>
        <v>5014.0285910399334</v>
      </c>
      <c r="H15" s="15">
        <f t="shared" si="2"/>
        <v>4917.1359742018312</v>
      </c>
    </row>
    <row r="16" spans="2:8" x14ac:dyDescent="0.25">
      <c r="B16" s="12" t="s">
        <v>1</v>
      </c>
      <c r="D16" s="2">
        <f>D12/D10</f>
        <v>0</v>
      </c>
      <c r="E16" s="2">
        <f t="shared" ref="E16:H16" si="3">E12/E10</f>
        <v>0</v>
      </c>
      <c r="F16" s="2">
        <f t="shared" si="3"/>
        <v>0</v>
      </c>
      <c r="G16" s="2">
        <f t="shared" si="3"/>
        <v>0</v>
      </c>
      <c r="H16" s="2">
        <f t="shared" si="3"/>
        <v>0</v>
      </c>
    </row>
    <row r="17" spans="2:8" x14ac:dyDescent="0.25">
      <c r="B17" s="12" t="s">
        <v>2</v>
      </c>
      <c r="D17" s="2">
        <f>-(D13/D10)</f>
        <v>-111.41663726576535</v>
      </c>
      <c r="E17" s="2">
        <f>-(E13/E10)</f>
        <v>-105.80877233216083</v>
      </c>
      <c r="F17" s="2">
        <f>-(F13/F10)</f>
        <v>-101.05899936214024</v>
      </c>
      <c r="G17" s="2">
        <f>-(G13/G10)</f>
        <v>-96.892616838101873</v>
      </c>
      <c r="H17" s="2">
        <f>-(H13/H10)</f>
        <v>-93.076481112489802</v>
      </c>
    </row>
    <row r="18" spans="2:8" x14ac:dyDescent="0.25">
      <c r="B18" s="1" t="s">
        <v>3</v>
      </c>
      <c r="C18" s="16">
        <v>5332.3130000000001</v>
      </c>
      <c r="D18" s="17">
        <f>SUM(D15:D17)</f>
        <v>5220.8963627342346</v>
      </c>
      <c r="E18" s="17">
        <f t="shared" ref="E18:H18" si="4">SUM(E15:E17)</f>
        <v>5115.0875904020741</v>
      </c>
      <c r="F18" s="17">
        <f t="shared" si="4"/>
        <v>5014.0285910399334</v>
      </c>
      <c r="G18" s="17">
        <f t="shared" si="4"/>
        <v>4917.1359742018312</v>
      </c>
      <c r="H18" s="17">
        <f t="shared" si="4"/>
        <v>4824.0594930893412</v>
      </c>
    </row>
    <row r="20" spans="2:8" x14ac:dyDescent="0.25">
      <c r="B20" t="s">
        <v>13</v>
      </c>
      <c r="C20" s="4">
        <v>5470.82</v>
      </c>
      <c r="D20" s="3">
        <f>AVERAGE(D15,D18)</f>
        <v>5276.6046813671173</v>
      </c>
      <c r="E20" s="3">
        <f t="shared" ref="E20:H20" si="5">AVERAGE(E15,E18)</f>
        <v>5167.9919765681543</v>
      </c>
      <c r="F20" s="3">
        <f t="shared" si="5"/>
        <v>5064.5580907210042</v>
      </c>
      <c r="G20" s="3">
        <f t="shared" si="5"/>
        <v>4965.5822826208823</v>
      </c>
      <c r="H20" s="3">
        <f t="shared" si="5"/>
        <v>4870.5977336455862</v>
      </c>
    </row>
    <row r="21" spans="2:8" x14ac:dyDescent="0.25">
      <c r="B21" s="12" t="s">
        <v>14</v>
      </c>
      <c r="C21" s="2">
        <f>C22-C20</f>
        <v>29.46100000000024</v>
      </c>
      <c r="D21" s="3">
        <f>C21</f>
        <v>29.46100000000024</v>
      </c>
      <c r="E21" s="3">
        <f t="shared" ref="E21:H21" si="6">D21</f>
        <v>29.46100000000024</v>
      </c>
      <c r="F21" s="3">
        <f t="shared" si="6"/>
        <v>29.46100000000024</v>
      </c>
      <c r="G21" s="3">
        <f t="shared" si="6"/>
        <v>29.46100000000024</v>
      </c>
      <c r="H21" s="3">
        <f t="shared" si="6"/>
        <v>29.46100000000024</v>
      </c>
    </row>
    <row r="22" spans="2:8" x14ac:dyDescent="0.25">
      <c r="B22" s="1" t="s">
        <v>15</v>
      </c>
      <c r="C22" s="16">
        <v>5500.2809999999999</v>
      </c>
      <c r="D22" s="17">
        <f>SUM(D20:D21)</f>
        <v>5306.0656813671176</v>
      </c>
      <c r="E22" s="17">
        <f t="shared" ref="E22:H22" si="7">SUM(E20:E21)</f>
        <v>5197.4529765681546</v>
      </c>
      <c r="F22" s="17">
        <f t="shared" si="7"/>
        <v>5094.0190907210044</v>
      </c>
      <c r="G22" s="17">
        <f t="shared" si="7"/>
        <v>4995.0432826208826</v>
      </c>
      <c r="H22" s="17">
        <f t="shared" si="7"/>
        <v>4900.0587336455865</v>
      </c>
    </row>
    <row r="24" spans="2:8" x14ac:dyDescent="0.25">
      <c r="B24" t="s">
        <v>16</v>
      </c>
      <c r="C24" s="18">
        <f>C7/C20</f>
        <v>8.3510333003096431</v>
      </c>
      <c r="D24" s="18">
        <f t="shared" ref="D24:H24" si="8">D7/D20</f>
        <v>9.2779358993624612</v>
      </c>
      <c r="E24" s="18">
        <f t="shared" si="8"/>
        <v>9.9749899445921013</v>
      </c>
      <c r="F24" s="18">
        <f t="shared" si="8"/>
        <v>10.657109352716729</v>
      </c>
      <c r="G24" s="18">
        <f t="shared" si="8"/>
        <v>11.336920589767221</v>
      </c>
      <c r="H24" s="18">
        <f t="shared" si="8"/>
        <v>12.031887279055965</v>
      </c>
    </row>
    <row r="25" spans="2:8" ht="15.75" thickBot="1" x14ac:dyDescent="0.3">
      <c r="B25" s="20" t="s">
        <v>17</v>
      </c>
      <c r="C25" s="19">
        <f>C7/C22</f>
        <v>8.3063028961611227</v>
      </c>
      <c r="D25" s="19">
        <f t="shared" ref="D25:H25" si="9">D7/D22</f>
        <v>9.2264217859034101</v>
      </c>
      <c r="E25" s="19">
        <f t="shared" si="9"/>
        <v>9.918448176906562</v>
      </c>
      <c r="F25" s="19">
        <f t="shared" si="9"/>
        <v>10.595474503484951</v>
      </c>
      <c r="G25" s="19">
        <f t="shared" si="9"/>
        <v>11.270054899402293</v>
      </c>
      <c r="H25" s="19">
        <f t="shared" si="9"/>
        <v>11.959547037765724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 Street Prep</dc:creator>
  <cp:lastModifiedBy>Wall Street Prep</cp:lastModifiedBy>
  <dcterms:created xsi:type="dcterms:W3CDTF">2017-11-01T15:11:05Z</dcterms:created>
  <dcterms:modified xsi:type="dcterms:W3CDTF">2017-11-01T15:27:44Z</dcterms:modified>
</cp:coreProperties>
</file>