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6019E031-DE73-4E13-A9B9-3A15DA951153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H8" i="1"/>
  <c r="H11" i="1"/>
  <c r="G8" i="1"/>
  <c r="G11" i="1"/>
  <c r="H9" i="1"/>
  <c r="H3" i="1"/>
</calcChain>
</file>

<file path=xl/sharedStrings.xml><?xml version="1.0" encoding="utf-8"?>
<sst xmlns="http://schemas.openxmlformats.org/spreadsheetml/2006/main" count="19" uniqueCount="18">
  <si>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</si>
  <si>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</si>
  <si>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</si>
  <si>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</si>
  <si>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</si>
  <si>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</si>
  <si>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</si>
  <si>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</si>
  <si>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Net Interest Margin (NIM)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</si>
  <si>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Net Interest Margin (NIM)</t>
    </r>
  </si>
  <si>
    <t>Net Interest Margin (NIM)</t>
  </si>
  <si>
    <t>Interest Income</t>
  </si>
  <si>
    <t>Net Interest Income</t>
  </si>
  <si>
    <t>% Growth</t>
  </si>
  <si>
    <t>Net Interest Margin (%)</t>
  </si>
  <si>
    <t>(÷) Average Interest Earning Assets</t>
  </si>
  <si>
    <t>(–) Interest Expense</t>
  </si>
  <si>
    <t>Morgan Stanley (NYSE: 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</si>
</sst>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yyyy&quot;A&quot;_)"/>
    <numFmt numFmtId="167" formatCode="#,##0.0%_);\(#,##0.0%\);\-\-_);@_)"/>
    <numFmt numFmtId="168" formatCode="&quot;$&quot;#,##0_);\(&quot;$&quot;#,##0\);\-\-_);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  <font>
      <b/>
      <sz val="10"/>
      <name val="Arial"/>
      <family val="2"/>
      <scheme val="major"/>
    </font>
    <font>
      <u/>
      <sz val="10"/>
      <color theme="1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24" fillId="9" borderId="0" xfId="0" applyNumberFormat="1" applyFont="1" applyFill="1"/>
    <xf numFmtId="164" fontId="23" fillId="0" borderId="17" xfId="0" applyNumberFormat="1" applyFont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6" fontId="23" fillId="0" borderId="17" xfId="0" applyNumberFormat="1" applyFont="1" applyBorder="1"/>
    <xf numFmtId="167" fontId="23" fillId="0" borderId="0" xfId="0" applyNumberFormat="1" applyFont="1"/>
    <xf numFmtId="167" fontId="25" fillId="0" borderId="0" xfId="0" applyNumberFormat="1" applyFont="1"/>
    <xf numFmtId="164" fontId="25" fillId="0" borderId="0" xfId="0" applyNumberFormat="1" applyFont="1"/>
    <xf numFmtId="168" fontId="25" fillId="0" borderId="0" xfId="0" applyNumberFormat="1" applyFont="1"/>
    <xf numFmtId="164" fontId="23" fillId="0" borderId="0" xfId="0" applyNumberFormat="1" applyFont="1" applyBorder="1"/>
    <xf numFmtId="168" fontId="23" fillId="0" borderId="0" xfId="0" applyNumberFormat="1" applyFont="1" applyBorder="1"/>
    <xf numFmtId="164" fontId="24" fillId="12" borderId="17" xfId="0" applyNumberFormat="1" applyFont="1" applyFill="1" applyBorder="1"/>
    <xf numFmtId="167" fontId="26" fillId="12" borderId="17" xfId="0" applyNumberFormat="1" applyFont="1" applyFill="1" applyBorder="1"/>
    <xf numFmtId="168" fontId="24" fillId="12" borderId="17" xfId="0" applyNumberFormat="1" applyFont="1" applyFill="1" applyBorder="1"/>
    <xf numFmtId="164" fontId="25" fillId="0" borderId="0" xfId="0" applyNumberFormat="1" applyFont="1" applyBorder="1"/>
    <xf numFmtId="164" fontId="27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et-interest-margin-nim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b0Z28XA3q0YALZpXYcNmGPmVSIh1pTi7ofejVOwIsPvlfDry/G1Wf907B+7j1stWd5FT5EVFe3dENqYKFfQ/YQ==" saltValue="xZHhwCIv9dVxKrKwszqbx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t Interest Margin (NIM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H13"/>
  <sheetViews>
    <sheetView showGridLines="0" zoomScaleNormal="100" workbookViewId="0"/>
  </sheetViews>
  <sheetFormatPr defaultColWidth="8.7109375" defaultRowHeight="12.75" customHeight="1" x14ac:dyDescent="0.2"/>
  <cols>
    <col min="1" max="1" width="2.7109375" style="31" customWidth="1"/>
    <col min="2" max="16384" width="8.7109375" style="31"/>
  </cols>
  <sheetData>
    <row r="1" spans="1:8" ht="12.75" customHeight="1" x14ac:dyDescent="0.2">
      <c r="A1" s="30"/>
    </row>
    <row r="2" spans="1:8" s="32" customFormat="1" ht="12.75" customHeight="1" x14ac:dyDescent="0.2">
      <c r="B2" s="33" t="s">
        <v>10</v>
      </c>
      <c r="C2" s="33"/>
      <c r="D2" s="33"/>
      <c r="E2" s="33"/>
      <c r="F2" s="33"/>
      <c r="G2" s="33"/>
      <c r="H2" s="33"/>
    </row>
    <row r="3" spans="1:8" s="32" customFormat="1" ht="12.75" customHeight="1" x14ac:dyDescent="0.2">
      <c r="B3" s="34" t="s">
        <v>7</v>
      </c>
      <c r="C3" s="34"/>
      <c r="D3" s="34"/>
      <c r="E3" s="34"/>
      <c r="F3" s="34"/>
      <c r="G3" s="56">
        <v>44561</v>
      </c>
      <c r="H3" s="56">
        <f>+EOMONTH(G3,12)</f>
        <v>44926</v>
      </c>
    </row>
    <row r="5" spans="1:8" ht="12.75" customHeight="1" x14ac:dyDescent="0.2">
      <c r="B5" s="67" t="s">
        <v>17</v>
      </c>
    </row>
    <row r="6" spans="1:8" ht="12.75" customHeight="1" x14ac:dyDescent="0.2">
      <c r="B6" s="31" t="s">
        <v>11</v>
      </c>
      <c r="G6" s="60">
        <v>9411</v>
      </c>
      <c r="H6" s="60">
        <v>21595</v>
      </c>
    </row>
    <row r="7" spans="1:8" ht="12.75" customHeight="1" x14ac:dyDescent="0.2">
      <c r="B7" s="31" t="s">
        <v>16</v>
      </c>
      <c r="G7" s="59">
        <v>-1366</v>
      </c>
      <c r="H7" s="59">
        <v>-12268</v>
      </c>
    </row>
    <row r="8" spans="1:8" s="32" customFormat="1" ht="12.75" customHeight="1" x14ac:dyDescent="0.2">
      <c r="B8" s="63" t="s">
        <v>12</v>
      </c>
      <c r="C8" s="63"/>
      <c r="D8" s="63"/>
      <c r="E8" s="63"/>
      <c r="F8" s="63"/>
      <c r="G8" s="65">
        <f>SUM(G6:G7)</f>
        <v>8045</v>
      </c>
      <c r="H8" s="65">
        <f>SUM(H6:H7)</f>
        <v>9327</v>
      </c>
    </row>
    <row r="9" spans="1:8" ht="12.75" customHeight="1" x14ac:dyDescent="0.2">
      <c r="B9" s="31" t="s">
        <v>13</v>
      </c>
      <c r="G9" s="58">
        <v>0</v>
      </c>
      <c r="H9" s="57">
        <f>+H8/G8-1</f>
        <v>0.15935363579863271</v>
      </c>
    </row>
    <row r="10" spans="1:8" ht="12.75" customHeight="1" x14ac:dyDescent="0.2">
      <c r="G10" s="58"/>
      <c r="H10" s="57"/>
    </row>
    <row r="11" spans="1:8" ht="12.75" customHeight="1" x14ac:dyDescent="0.2">
      <c r="B11" s="61" t="s">
        <v>12</v>
      </c>
      <c r="C11" s="61"/>
      <c r="D11" s="61"/>
      <c r="E11" s="61"/>
      <c r="F11" s="61"/>
      <c r="G11" s="62">
        <f>+G8</f>
        <v>8045</v>
      </c>
      <c r="H11" s="62">
        <f t="shared" ref="H11" si="0">+H8</f>
        <v>9327</v>
      </c>
    </row>
    <row r="12" spans="1:8" ht="12.75" customHeight="1" x14ac:dyDescent="0.2">
      <c r="B12" s="61" t="s">
        <v>15</v>
      </c>
      <c r="C12" s="61"/>
      <c r="D12" s="61"/>
      <c r="E12" s="61"/>
      <c r="F12" s="61"/>
      <c r="G12" s="66">
        <v>881770</v>
      </c>
      <c r="H12" s="66">
        <v>912898</v>
      </c>
    </row>
    <row r="13" spans="1:8" s="32" customFormat="1" ht="12.75" customHeight="1" x14ac:dyDescent="0.2">
      <c r="B13" s="63" t="s">
        <v>14</v>
      </c>
      <c r="C13" s="63"/>
      <c r="D13" s="63"/>
      <c r="E13" s="63"/>
      <c r="F13" s="63"/>
      <c r="G13" s="64">
        <f t="shared" ref="G13" si="1">+G11/G12</f>
        <v>9.1236943874252931E-3</v>
      </c>
      <c r="H13" s="64">
        <f>+H11/H12</f>
        <v>1.0216913609187445E-2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2023-09-07T09:51:33Z</dcterms:modified>
</cp:coreProperties>
</file>