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BB45A981-DE1B-47F5-8124-05263F3C6B44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45190.6061111111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G12" i="1"/>
  <c r="G14" i="1"/>
  <c r="G17" i="1"/>
</calcChain>
</file>

<file path=xl/sharedStrings.xml><?xml version="1.0" encoding="utf-8"?>
<sst xmlns="http://schemas.openxmlformats.org/spreadsheetml/2006/main" count="22" uniqueCount="21">
  <si>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</si>
  <si>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</si>
  <si>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</si>
  <si>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</si>
  <si>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</si>
  <si>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</si>
  <si>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</si>
  <si>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Equity Value Per Share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</si>
  <si>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Equity Value Per Share</t>
    </r>
  </si>
  <si>
    <t>Equity Value Per Share</t>
  </si>
  <si>
    <t>DCF Model Output</t>
  </si>
  <si>
    <t>Enterprise Value (TEV)</t>
  </si>
  <si>
    <t>Less: Net Debt</t>
  </si>
  <si>
    <t>Less: Preferred Stock</t>
  </si>
  <si>
    <t>Less: Minority Interest</t>
  </si>
  <si>
    <t>Implied Equity Value</t>
  </si>
  <si>
    <r>
      <t xml:space="preserve">Equity Value </t>
    </r>
    <r>
      <rPr>
        <vertAlign val="subscript"/>
        <sz val="10"/>
        <color theme="1"/>
        <rFont val="Arial"/>
        <family val="2"/>
        <scheme val="major"/>
      </rPr>
      <t>Estimate</t>
    </r>
  </si>
  <si>
    <t>(÷) Total Diluted Shares Outstanding</t>
  </si>
  <si>
    <t>Current Stock Price</t>
  </si>
  <si>
    <t>($ in millions except per share figures)</t>
  </si>
  <si>
    <t>% Undervalued / (Overvalued)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</si>
</sst>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$&quot;#,##0_);\(&quot;$&quot;#,##0\);\-\-_);@_)"/>
    <numFmt numFmtId="168" formatCode="&quot;$&quot;#,##0.00_);\(&quot;$&quot;#,##0.00\);\-\-_);@_)"/>
    <numFmt numFmtId="169" formatCode="#,##0.0%_);\(#,##0.0%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u/>
      <sz val="10"/>
      <color theme="1"/>
      <name val="Arial"/>
      <family val="2"/>
      <scheme val="major"/>
    </font>
    <font>
      <vertAlign val="subscript"/>
      <sz val="10"/>
      <color theme="1"/>
      <name val="Arial"/>
      <family val="2"/>
      <scheme val="major"/>
    </font>
    <font>
      <sz val="10"/>
      <color rgb="FF0000FF"/>
      <name val="Arial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1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49" fontId="24" fillId="9" borderId="0" xfId="0" applyNumberFormat="1" applyFont="1" applyFill="1" applyAlignment="1">
      <alignment vertical="center"/>
    </xf>
    <xf numFmtId="164" fontId="24" fillId="9" borderId="0" xfId="0" applyNumberFormat="1" applyFont="1" applyFill="1" applyAlignment="1">
      <alignment vertical="center"/>
    </xf>
    <xf numFmtId="49" fontId="23" fillId="0" borderId="17" xfId="0" applyNumberFormat="1" applyFont="1" applyBorder="1" applyAlignment="1">
      <alignment vertical="center"/>
    </xf>
    <xf numFmtId="164" fontId="23" fillId="0" borderId="17" xfId="0" applyNumberFormat="1" applyFont="1" applyBorder="1" applyAlignment="1">
      <alignment vertical="center"/>
    </xf>
    <xf numFmtId="49" fontId="25" fillId="0" borderId="0" xfId="0" applyNumberFormat="1" applyFont="1" applyAlignment="1">
      <alignment vertical="center"/>
    </xf>
    <xf numFmtId="49" fontId="24" fillId="12" borderId="17" xfId="0" applyNumberFormat="1" applyFont="1" applyFill="1" applyBorder="1" applyAlignment="1">
      <alignment vertical="center"/>
    </xf>
    <xf numFmtId="164" fontId="24" fillId="12" borderId="17" xfId="0" applyNumberFormat="1" applyFont="1" applyFill="1" applyBorder="1" applyAlignment="1">
      <alignment vertical="center"/>
    </xf>
    <xf numFmtId="166" fontId="23" fillId="0" borderId="0" xfId="0" applyNumberFormat="1" applyFont="1" applyAlignment="1">
      <alignment vertical="center"/>
    </xf>
    <xf numFmtId="169" fontId="23" fillId="0" borderId="0" xfId="0" applyNumberFormat="1" applyFont="1" applyAlignment="1">
      <alignment vertical="center"/>
    </xf>
    <xf numFmtId="166" fontId="24" fillId="12" borderId="17" xfId="0" applyNumberFormat="1" applyFont="1" applyFill="1" applyBorder="1" applyAlignment="1">
      <alignment vertical="center"/>
    </xf>
    <xf numFmtId="168" fontId="27" fillId="0" borderId="0" xfId="0" applyNumberFormat="1" applyFont="1" applyAlignment="1">
      <alignment vertical="center"/>
    </xf>
    <xf numFmtId="16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9" fontId="24" fillId="13" borderId="18" xfId="0" applyNumberFormat="1" applyFont="1" applyFill="1" applyBorder="1" applyAlignment="1">
      <alignment vertical="center"/>
    </xf>
    <xf numFmtId="164" fontId="24" fillId="13" borderId="19" xfId="0" applyNumberFormat="1" applyFont="1" applyFill="1" applyBorder="1" applyAlignment="1">
      <alignment vertical="center"/>
    </xf>
    <xf numFmtId="168" fontId="24" fillId="13" borderId="20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quity-value-per-sha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mlZD8LXjPTClxvPjArOeTTHhvMmWyOIM85SZRaVYHIulWaI2yhhgiLmp0ecsqb6+fWIvMEEUtSPwCA6cQj5hQ==" saltValue="BFggT03A+GBjvUwwZOl+6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quity Value Per Shar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G17"/>
  <sheetViews>
    <sheetView showGridLines="0" zoomScaleNormal="100" workbookViewId="0"/>
  </sheetViews>
  <sheetFormatPr defaultColWidth="8.7109375" defaultRowHeight="13.7" customHeight="1" x14ac:dyDescent="0.2"/>
  <cols>
    <col min="1" max="1" width="2.7109375" style="53" customWidth="1"/>
    <col min="2" max="2" width="8.7109375" style="52"/>
    <col min="3" max="16384" width="8.7109375" style="53"/>
  </cols>
  <sheetData>
    <row r="1" spans="1:7" ht="13.7" customHeight="1" x14ac:dyDescent="0.2">
      <c r="A1" s="51"/>
    </row>
    <row r="2" spans="1:7" s="54" customFormat="1" ht="13.7" customHeight="1" x14ac:dyDescent="0.2">
      <c r="B2" s="55" t="s">
        <v>9</v>
      </c>
      <c r="C2" s="56"/>
      <c r="D2" s="56"/>
      <c r="E2" s="56"/>
      <c r="F2" s="56"/>
      <c r="G2" s="56"/>
    </row>
    <row r="3" spans="1:7" s="54" customFormat="1" ht="13.7" customHeight="1" x14ac:dyDescent="0.2">
      <c r="B3" s="57" t="s">
        <v>19</v>
      </c>
      <c r="C3" s="58"/>
      <c r="D3" s="58"/>
      <c r="E3" s="58"/>
      <c r="F3" s="58"/>
      <c r="G3" s="58"/>
    </row>
    <row r="5" spans="1:7" ht="13.7" customHeight="1" x14ac:dyDescent="0.2">
      <c r="B5" s="59" t="s">
        <v>10</v>
      </c>
    </row>
    <row r="6" spans="1:7" ht="13.7" customHeight="1" x14ac:dyDescent="0.2">
      <c r="B6" s="52" t="s">
        <v>11</v>
      </c>
      <c r="G6" s="67">
        <v>280</v>
      </c>
    </row>
    <row r="7" spans="1:7" ht="13.7" customHeight="1" x14ac:dyDescent="0.2">
      <c r="B7" s="52" t="s">
        <v>12</v>
      </c>
      <c r="G7" s="66">
        <v>-40</v>
      </c>
    </row>
    <row r="8" spans="1:7" ht="13.7" customHeight="1" x14ac:dyDescent="0.2">
      <c r="B8" s="52" t="s">
        <v>14</v>
      </c>
      <c r="G8" s="66">
        <v>-10</v>
      </c>
    </row>
    <row r="9" spans="1:7" ht="13.7" customHeight="1" x14ac:dyDescent="0.2">
      <c r="B9" s="52" t="s">
        <v>13</v>
      </c>
      <c r="G9" s="66">
        <v>-5</v>
      </c>
    </row>
    <row r="10" spans="1:7" s="54" customFormat="1" ht="13.7" customHeight="1" x14ac:dyDescent="0.2">
      <c r="B10" s="60" t="s">
        <v>15</v>
      </c>
      <c r="C10" s="61"/>
      <c r="D10" s="61"/>
      <c r="E10" s="61"/>
      <c r="F10" s="61"/>
      <c r="G10" s="64">
        <f>SUM(G6:G9)</f>
        <v>225</v>
      </c>
    </row>
    <row r="12" spans="1:7" ht="13.7" customHeight="1" x14ac:dyDescent="0.2">
      <c r="B12" s="52" t="s">
        <v>16</v>
      </c>
      <c r="G12" s="62">
        <f>+G10</f>
        <v>225</v>
      </c>
    </row>
    <row r="13" spans="1:7" ht="13.7" customHeight="1" x14ac:dyDescent="0.2">
      <c r="B13" s="52" t="s">
        <v>17</v>
      </c>
      <c r="G13" s="66">
        <v>20</v>
      </c>
    </row>
    <row r="14" spans="1:7" s="54" customFormat="1" ht="13.7" customHeight="1" x14ac:dyDescent="0.2">
      <c r="B14" s="68" t="s">
        <v>9</v>
      </c>
      <c r="C14" s="69"/>
      <c r="D14" s="69"/>
      <c r="E14" s="69"/>
      <c r="F14" s="69"/>
      <c r="G14" s="70">
        <f>+G12/G13</f>
        <v>11.25</v>
      </c>
    </row>
    <row r="16" spans="1:7" s="54" customFormat="1" ht="13.7" customHeight="1" x14ac:dyDescent="0.2">
      <c r="B16" s="52" t="s">
        <v>18</v>
      </c>
      <c r="C16" s="53"/>
      <c r="D16" s="53"/>
      <c r="E16" s="53"/>
      <c r="F16" s="53"/>
      <c r="G16" s="65">
        <v>10</v>
      </c>
    </row>
    <row r="17" spans="2:7" ht="13.7" customHeight="1" x14ac:dyDescent="0.2">
      <c r="B17" s="52" t="s">
        <v>20</v>
      </c>
      <c r="G17" s="63">
        <f>+G14/G16-1</f>
        <v>0.125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2023-09-29T07:11:37Z</dcterms:modified>
</cp:coreProperties>
</file>