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B68F9ED9-D801-4F28-9AC5-C97B4310B27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1" i="1"/>
  <c r="E13" i="1"/>
  <c r="E14" i="1"/>
  <c r="E15" i="1"/>
  <c r="K6" i="1"/>
  <c r="K7" i="1"/>
  <c r="K9" i="1"/>
  <c r="K12" i="1"/>
  <c r="K15" i="1"/>
  <c r="K18" i="1"/>
  <c r="K19" i="1"/>
  <c r="L17" i="1"/>
  <c r="F6" i="1"/>
  <c r="F8" i="1"/>
  <c r="F11" i="1"/>
  <c r="Q12" i="1"/>
  <c r="R12" i="1"/>
  <c r="F12" i="1"/>
  <c r="F13" i="1"/>
  <c r="F14" i="1"/>
  <c r="F15" i="1"/>
  <c r="L6" i="1"/>
  <c r="L7" i="1"/>
  <c r="L8" i="1"/>
  <c r="L9" i="1"/>
  <c r="L12" i="1"/>
  <c r="L15" i="1"/>
  <c r="L18" i="1"/>
  <c r="L19" i="1"/>
  <c r="R6" i="1"/>
  <c r="R8" i="1"/>
  <c r="R9" i="1"/>
  <c r="R13" i="1"/>
  <c r="R15" i="1"/>
  <c r="Q16" i="1"/>
  <c r="R16" i="1"/>
  <c r="R17" i="1"/>
  <c r="R19" i="1"/>
  <c r="Q6" i="1"/>
  <c r="Q9" i="1"/>
  <c r="Q13" i="1"/>
  <c r="Q17" i="1"/>
  <c r="Q19" i="1"/>
</calcChain>
</file>

<file path=xl/sharedStrings.xml><?xml version="1.0" encoding="utf-8"?>
<sst xmlns="http://schemas.openxmlformats.org/spreadsheetml/2006/main" count="54" uniqueCount="46">
  <si>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</si>
  <si>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</si>
  <si>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</si>
  <si>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</si>
  <si>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</si>
  <si>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</si>
  <si>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</si>
  <si>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</si>
  <si>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Income Statement</t>
  </si>
  <si>
    <t>Cash Flow Statement</t>
  </si>
  <si>
    <t>Balance Sheet</t>
  </si>
  <si>
    <t>Year 0</t>
  </si>
  <si>
    <t>Year 1</t>
  </si>
  <si>
    <t>Revenue</t>
  </si>
  <si>
    <t>Net Income</t>
  </si>
  <si>
    <t>(–) COGS</t>
  </si>
  <si>
    <t>(+) D&amp;A</t>
  </si>
  <si>
    <t>Gross Profit</t>
  </si>
  <si>
    <t>(–) Increase in NWC</t>
  </si>
  <si>
    <t>PP&amp;E</t>
  </si>
  <si>
    <t>Cash from Operations</t>
  </si>
  <si>
    <t>Total Assets</t>
  </si>
  <si>
    <t>(–) D&amp;A</t>
  </si>
  <si>
    <t>EBIT</t>
  </si>
  <si>
    <t>Cash from Investing</t>
  </si>
  <si>
    <t>Long-Term Debt</t>
  </si>
  <si>
    <t>Total Liabilities</t>
  </si>
  <si>
    <t>(–) Taxes</t>
  </si>
  <si>
    <t>(+) Debt Issuances</t>
  </si>
  <si>
    <t>Cash from Financing</t>
  </si>
  <si>
    <t>Retained Earnings</t>
  </si>
  <si>
    <t>Beginning Cash</t>
  </si>
  <si>
    <t>Total Equity</t>
  </si>
  <si>
    <t>(+) Net Change in Cash</t>
  </si>
  <si>
    <t>Ending Cash</t>
  </si>
  <si>
    <t>How are the Financial Statements Linked?</t>
  </si>
  <si>
    <t>Check</t>
  </si>
  <si>
    <t>(–) Capex</t>
  </si>
  <si>
    <t>Accounts Receivable (A/R)</t>
  </si>
  <si>
    <t>Accounts Payable (A/P)</t>
  </si>
  <si>
    <t>(–) SG&amp;A</t>
  </si>
  <si>
    <t>Pre-Tax Income (EBT)</t>
  </si>
  <si>
    <t>Cash and Equivalents</t>
  </si>
  <si>
    <t>Common Stock and APIC</t>
  </si>
  <si>
    <t>(–) Interest Expense, net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</si>
  <si>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How are the Financial Statements Linked?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</si>
</sst>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&quot;$&quot;#,##0_);\(&quot;$&quot;#,##0\)_);\-\-_);@_)"/>
    <numFmt numFmtId="167" formatCode="#,##0_);\(#,##0\)_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0"/>
      <color rgb="FF3333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9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ont="1" applyAlignment="1">
      <alignment horizontal="right" vertical="center"/>
    </xf>
    <xf numFmtId="167" fontId="0" fillId="0" borderId="0" xfId="0" applyNumberFormat="1" applyFont="1" applyAlignment="1">
      <alignment horizontal="left" vertical="center"/>
    </xf>
    <xf numFmtId="167" fontId="0" fillId="0" borderId="0" xfId="0" quotePrefix="1" applyNumberFormat="1" applyFont="1" applyAlignment="1">
      <alignment horizontal="left" vertical="center"/>
    </xf>
    <xf numFmtId="166" fontId="0" fillId="0" borderId="0" xfId="0" applyNumberFormat="1" applyFont="1" applyAlignment="1">
      <alignment horizontal="right" vertical="center"/>
    </xf>
    <xf numFmtId="167" fontId="0" fillId="0" borderId="0" xfId="0" applyNumberFormat="1" applyFont="1" applyAlignment="1">
      <alignment vertical="center"/>
    </xf>
    <xf numFmtId="167" fontId="0" fillId="0" borderId="17" xfId="0" applyNumberFormat="1" applyFont="1" applyBorder="1" applyAlignment="1">
      <alignment horizontal="left" vertical="center"/>
    </xf>
    <xf numFmtId="167" fontId="0" fillId="0" borderId="17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6" fontId="23" fillId="13" borderId="0" xfId="0" quotePrefix="1" applyNumberFormat="1" applyFont="1" applyFill="1" applyAlignment="1">
      <alignment vertical="center"/>
    </xf>
    <xf numFmtId="166" fontId="23" fillId="13" borderId="0" xfId="0" applyNumberFormat="1" applyFont="1" applyFill="1" applyAlignment="1">
      <alignment horizontal="centerContinuous" vertical="center"/>
    </xf>
    <xf numFmtId="49" fontId="23" fillId="13" borderId="0" xfId="0" applyNumberFormat="1" applyFont="1" applyFill="1" applyAlignment="1">
      <alignment horizontal="centerContinuous" vertical="center"/>
    </xf>
    <xf numFmtId="166" fontId="23" fillId="14" borderId="0" xfId="0" quotePrefix="1" applyNumberFormat="1" applyFont="1" applyFill="1" applyAlignment="1">
      <alignment horizontal="left" vertical="center"/>
    </xf>
    <xf numFmtId="166" fontId="23" fillId="14" borderId="0" xfId="0" quotePrefix="1" applyNumberFormat="1" applyFont="1" applyFill="1" applyAlignment="1">
      <alignment vertical="center"/>
    </xf>
    <xf numFmtId="166" fontId="23" fillId="14" borderId="0" xfId="0" applyNumberFormat="1" applyFont="1" applyFill="1" applyAlignment="1">
      <alignment horizontal="centerContinuous" vertical="center"/>
    </xf>
    <xf numFmtId="49" fontId="23" fillId="14" borderId="0" xfId="0" applyNumberFormat="1" applyFont="1" applyFill="1" applyAlignment="1">
      <alignment horizontal="centerContinuous" vertical="center"/>
    </xf>
    <xf numFmtId="166" fontId="23" fillId="15" borderId="0" xfId="0" quotePrefix="1" applyNumberFormat="1" applyFont="1" applyFill="1" applyAlignment="1">
      <alignment vertical="center"/>
    </xf>
    <xf numFmtId="166" fontId="23" fillId="15" borderId="0" xfId="0" applyNumberFormat="1" applyFont="1" applyFill="1" applyAlignment="1">
      <alignment horizontal="centerContinuous" vertical="center"/>
    </xf>
    <xf numFmtId="49" fontId="23" fillId="15" borderId="0" xfId="0" applyNumberFormat="1" applyFont="1" applyFill="1" applyAlignment="1">
      <alignment horizontal="centerContinuous" vertical="center"/>
    </xf>
    <xf numFmtId="166" fontId="24" fillId="0" borderId="17" xfId="0" applyNumberFormat="1" applyFont="1" applyBorder="1" applyAlignment="1">
      <alignment horizontal="left" vertical="center"/>
    </xf>
    <xf numFmtId="166" fontId="24" fillId="0" borderId="17" xfId="0" applyNumberFormat="1" applyFont="1" applyBorder="1" applyAlignment="1">
      <alignment horizontal="right" vertical="center"/>
    </xf>
    <xf numFmtId="166" fontId="24" fillId="0" borderId="0" xfId="0" applyNumberFormat="1" applyFont="1" applyAlignment="1">
      <alignment horizontal="left" vertical="center"/>
    </xf>
    <xf numFmtId="166" fontId="24" fillId="0" borderId="0" xfId="0" quotePrefix="1" applyNumberFormat="1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167" fontId="25" fillId="0" borderId="0" xfId="0" applyNumberFormat="1" applyFont="1" applyAlignment="1">
      <alignment vertical="center"/>
    </xf>
    <xf numFmtId="167" fontId="25" fillId="0" borderId="0" xfId="0" applyNumberFormat="1" applyFont="1" applyAlignment="1">
      <alignment horizontal="right" vertical="center"/>
    </xf>
    <xf numFmtId="166" fontId="23" fillId="12" borderId="18" xfId="0" quotePrefix="1" applyNumberFormat="1" applyFont="1" applyFill="1" applyBorder="1" applyAlignment="1">
      <alignment horizontal="left" vertical="center"/>
    </xf>
    <xf numFmtId="166" fontId="23" fillId="12" borderId="18" xfId="0" applyNumberFormat="1" applyFont="1" applyFill="1" applyBorder="1" applyAlignment="1">
      <alignment horizontal="left" vertical="center"/>
    </xf>
    <xf numFmtId="166" fontId="23" fillId="12" borderId="18" xfId="0" applyNumberFormat="1" applyFont="1" applyFill="1" applyBorder="1" applyAlignment="1">
      <alignment vertical="center"/>
    </xf>
    <xf numFmtId="167" fontId="24" fillId="0" borderId="0" xfId="0" applyNumberFormat="1" applyFont="1" applyAlignment="1">
      <alignment horizontal="right" vertical="center"/>
    </xf>
    <xf numFmtId="167" fontId="22" fillId="12" borderId="18" xfId="0" quotePrefix="1" applyNumberFormat="1" applyFont="1" applyFill="1" applyBorder="1" applyAlignment="1">
      <alignment horizontal="left" vertical="center"/>
    </xf>
    <xf numFmtId="167" fontId="22" fillId="12" borderId="18" xfId="0" applyNumberFormat="1" applyFont="1" applyFill="1" applyBorder="1" applyAlignment="1">
      <alignment horizontal="right" vertical="center"/>
    </xf>
    <xf numFmtId="166" fontId="22" fillId="12" borderId="18" xfId="0" applyNumberFormat="1" applyFont="1" applyFill="1" applyBorder="1" applyAlignment="1">
      <alignment horizontal="right" vertical="center"/>
    </xf>
    <xf numFmtId="166" fontId="25" fillId="0" borderId="0" xfId="0" applyNumberFormat="1" applyFont="1" applyAlignment="1">
      <alignment horizontal="right" vertical="center"/>
    </xf>
    <xf numFmtId="167" fontId="24" fillId="0" borderId="0" xfId="0" applyNumberFormat="1" applyFont="1" applyAlignment="1">
      <alignment vertical="center"/>
    </xf>
    <xf numFmtId="166" fontId="22" fillId="12" borderId="18" xfId="0" applyNumberFormat="1" applyFont="1" applyFill="1" applyBorder="1" applyAlignment="1">
      <alignment vertical="center"/>
    </xf>
    <xf numFmtId="166" fontId="23" fillId="12" borderId="18" xfId="0" applyNumberFormat="1" applyFont="1" applyFill="1" applyBorder="1" applyAlignment="1">
      <alignment horizontal="right" vertical="center"/>
    </xf>
    <xf numFmtId="166" fontId="24" fillId="0" borderId="0" xfId="0" applyNumberFormat="1" applyFont="1" applyAlignment="1">
      <alignment horizontal="right" vertical="center"/>
    </xf>
    <xf numFmtId="167" fontId="26" fillId="0" borderId="0" xfId="0" quotePrefix="1" applyNumberFormat="1" applyFont="1" applyAlignment="1">
      <alignment horizontal="left" vertical="center"/>
    </xf>
    <xf numFmtId="167" fontId="26" fillId="0" borderId="0" xfId="0" applyNumberFormat="1" applyFont="1" applyAlignment="1">
      <alignment horizontal="right" vertical="center"/>
    </xf>
    <xf numFmtId="164" fontId="0" fillId="0" borderId="18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how-are-the-three-financial-statements-linke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35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45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0rFiRR+aObMHa3H/ZSoD7cxJM+Rik0n/vGJJXcRnCzAqz0yp7+cTSTyYHBcshG3mZ1cnPECykshGYpvjnslnLw==" saltValue="J87+G9X8Mm44MGQwXRcdX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How are the Three Financial Statements Linke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R22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58" customWidth="1"/>
    <col min="2" max="6" width="8.7109375" style="58"/>
    <col min="7" max="7" width="2.7109375" style="58" customWidth="1"/>
    <col min="8" max="12" width="8.7109375" style="58"/>
    <col min="13" max="13" width="2.7109375" style="58" customWidth="1"/>
    <col min="14" max="16384" width="8.7109375" style="58"/>
  </cols>
  <sheetData>
    <row r="2" spans="2:18" s="59" customFormat="1" ht="14.1" customHeight="1" x14ac:dyDescent="0.2">
      <c r="B2" s="60" t="s">
        <v>35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2:18" ht="14.1" customHeight="1" x14ac:dyDescent="0.2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2:18" ht="14.1" customHeight="1" x14ac:dyDescent="0.2">
      <c r="B4" s="61" t="s">
        <v>8</v>
      </c>
      <c r="C4" s="61"/>
      <c r="D4" s="61"/>
      <c r="E4" s="62"/>
      <c r="F4" s="63"/>
      <c r="G4" s="51"/>
      <c r="H4" s="64" t="s">
        <v>9</v>
      </c>
      <c r="I4" s="65"/>
      <c r="J4" s="66"/>
      <c r="K4" s="66"/>
      <c r="L4" s="67"/>
      <c r="M4" s="51"/>
      <c r="N4" s="68" t="s">
        <v>10</v>
      </c>
      <c r="O4" s="68"/>
      <c r="P4" s="68"/>
      <c r="Q4" s="69"/>
      <c r="R4" s="70"/>
    </row>
    <row r="5" spans="2:18" ht="14.1" customHeight="1" x14ac:dyDescent="0.2">
      <c r="B5" s="71" t="s">
        <v>7</v>
      </c>
      <c r="C5" s="71"/>
      <c r="D5" s="71"/>
      <c r="E5" s="72" t="s">
        <v>11</v>
      </c>
      <c r="F5" s="72" t="s">
        <v>12</v>
      </c>
      <c r="G5" s="73"/>
      <c r="H5" s="56" t="s">
        <v>7</v>
      </c>
      <c r="I5" s="57"/>
      <c r="J5" s="57"/>
      <c r="K5" s="72" t="s">
        <v>11</v>
      </c>
      <c r="L5" s="72" t="s">
        <v>12</v>
      </c>
      <c r="M5" s="51"/>
      <c r="N5" s="56" t="s">
        <v>7</v>
      </c>
      <c r="O5" s="57"/>
      <c r="P5" s="57"/>
      <c r="Q5" s="72" t="s">
        <v>11</v>
      </c>
      <c r="R5" s="72" t="s">
        <v>12</v>
      </c>
    </row>
    <row r="6" spans="2:18" ht="14.1" customHeight="1" x14ac:dyDescent="0.2">
      <c r="B6" s="74" t="s">
        <v>13</v>
      </c>
      <c r="C6" s="74"/>
      <c r="D6" s="73"/>
      <c r="E6" s="75">
        <v>100</v>
      </c>
      <c r="F6" s="75">
        <f>+E6+25</f>
        <v>125</v>
      </c>
      <c r="G6" s="73"/>
      <c r="H6" s="53" t="s">
        <v>14</v>
      </c>
      <c r="I6" s="51"/>
      <c r="J6" s="51"/>
      <c r="K6" s="54">
        <f>+E15</f>
        <v>14.7</v>
      </c>
      <c r="L6" s="54">
        <f>+F15</f>
        <v>21.14</v>
      </c>
      <c r="M6" s="51"/>
      <c r="N6" s="53" t="s">
        <v>42</v>
      </c>
      <c r="O6" s="51"/>
      <c r="P6" s="51"/>
      <c r="Q6" s="54">
        <f>+K19</f>
        <v>109.7</v>
      </c>
      <c r="R6" s="54">
        <f>+L19</f>
        <v>175.84</v>
      </c>
    </row>
    <row r="7" spans="2:18" ht="14.1" customHeight="1" x14ac:dyDescent="0.2">
      <c r="B7" s="74" t="s">
        <v>15</v>
      </c>
      <c r="C7" s="74"/>
      <c r="D7" s="73"/>
      <c r="E7" s="76">
        <v>-45</v>
      </c>
      <c r="F7" s="76">
        <v>-50</v>
      </c>
      <c r="G7" s="73"/>
      <c r="H7" s="53" t="s">
        <v>16</v>
      </c>
      <c r="I7" s="51"/>
      <c r="J7" s="51"/>
      <c r="K7" s="51">
        <f>-E10</f>
        <v>10</v>
      </c>
      <c r="L7" s="51">
        <f>-F10</f>
        <v>15</v>
      </c>
      <c r="M7" s="51"/>
      <c r="N7" s="53" t="s">
        <v>38</v>
      </c>
      <c r="O7" s="51"/>
      <c r="P7" s="51"/>
      <c r="Q7" s="77">
        <v>40</v>
      </c>
      <c r="R7" s="77">
        <v>50</v>
      </c>
    </row>
    <row r="8" spans="2:18" ht="14.1" customHeight="1" x14ac:dyDescent="0.2">
      <c r="B8" s="78" t="s">
        <v>17</v>
      </c>
      <c r="C8" s="78"/>
      <c r="D8" s="79"/>
      <c r="E8" s="80">
        <f>SUM(E6:E7)</f>
        <v>55</v>
      </c>
      <c r="F8" s="80">
        <f t="shared" ref="F8" si="0">SUM(F6:F7)</f>
        <v>75</v>
      </c>
      <c r="G8" s="73"/>
      <c r="H8" s="53" t="s">
        <v>18</v>
      </c>
      <c r="I8" s="51"/>
      <c r="J8" s="51"/>
      <c r="K8" s="77">
        <v>-5</v>
      </c>
      <c r="L8" s="81">
        <f>((Q7-R7)-(Q11-R11))</f>
        <v>-5</v>
      </c>
      <c r="M8" s="51"/>
      <c r="N8" s="53" t="s">
        <v>19</v>
      </c>
      <c r="O8" s="51"/>
      <c r="P8" s="51"/>
      <c r="Q8" s="77">
        <v>100</v>
      </c>
      <c r="R8" s="51">
        <f>Q8-L11-L7</f>
        <v>110</v>
      </c>
    </row>
    <row r="9" spans="2:18" ht="14.1" customHeight="1" x14ac:dyDescent="0.2">
      <c r="B9" s="74" t="s">
        <v>40</v>
      </c>
      <c r="C9" s="74"/>
      <c r="D9" s="73"/>
      <c r="E9" s="76">
        <v>-20</v>
      </c>
      <c r="F9" s="76">
        <v>-25</v>
      </c>
      <c r="G9" s="73"/>
      <c r="H9" s="82" t="s">
        <v>20</v>
      </c>
      <c r="I9" s="83"/>
      <c r="J9" s="83"/>
      <c r="K9" s="84">
        <f>SUM(K6:K8)</f>
        <v>19.7</v>
      </c>
      <c r="L9" s="84">
        <f t="shared" ref="L9" si="1">SUM(L6:L8)</f>
        <v>31.14</v>
      </c>
      <c r="M9" s="51"/>
      <c r="N9" s="82" t="s">
        <v>21</v>
      </c>
      <c r="O9" s="83"/>
      <c r="P9" s="83"/>
      <c r="Q9" s="84">
        <f>SUM(Q6:Q8)</f>
        <v>249.7</v>
      </c>
      <c r="R9" s="84">
        <f>SUM(R6:R8)</f>
        <v>335.84000000000003</v>
      </c>
    </row>
    <row r="10" spans="2:18" ht="14.1" customHeight="1" x14ac:dyDescent="0.2">
      <c r="B10" s="74" t="s">
        <v>22</v>
      </c>
      <c r="C10" s="74"/>
      <c r="D10" s="73"/>
      <c r="E10" s="76">
        <v>-10</v>
      </c>
      <c r="F10" s="76">
        <v>-15</v>
      </c>
      <c r="G10" s="73"/>
      <c r="H10" s="52"/>
      <c r="I10" s="51"/>
      <c r="J10" s="51"/>
      <c r="K10" s="51"/>
      <c r="L10" s="51"/>
      <c r="M10" s="51"/>
      <c r="N10" s="52"/>
      <c r="O10" s="51"/>
      <c r="P10" s="51"/>
      <c r="Q10" s="51"/>
      <c r="R10" s="51"/>
    </row>
    <row r="11" spans="2:18" ht="14.1" customHeight="1" x14ac:dyDescent="0.2">
      <c r="B11" s="78" t="s">
        <v>23</v>
      </c>
      <c r="C11" s="78"/>
      <c r="D11" s="79"/>
      <c r="E11" s="80">
        <f>SUM(E8:E10)</f>
        <v>25</v>
      </c>
      <c r="F11" s="80">
        <f t="shared" ref="F11" si="2">SUM(F8:F10)</f>
        <v>35</v>
      </c>
      <c r="G11" s="73"/>
      <c r="H11" s="53" t="s">
        <v>37</v>
      </c>
      <c r="I11" s="51"/>
      <c r="J11" s="51"/>
      <c r="K11" s="85">
        <v>-20</v>
      </c>
      <c r="L11" s="85">
        <v>-25</v>
      </c>
      <c r="M11" s="51"/>
      <c r="N11" s="53" t="s">
        <v>39</v>
      </c>
      <c r="O11" s="51"/>
      <c r="P11" s="51"/>
      <c r="Q11" s="85">
        <v>35</v>
      </c>
      <c r="R11" s="85">
        <v>40</v>
      </c>
    </row>
    <row r="12" spans="2:18" ht="14.1" customHeight="1" x14ac:dyDescent="0.2">
      <c r="B12" s="74" t="s">
        <v>44</v>
      </c>
      <c r="C12" s="74"/>
      <c r="D12" s="73"/>
      <c r="E12" s="76">
        <v>-4</v>
      </c>
      <c r="F12" s="86">
        <f>-AVERAGE(Q12,R12)*6%</f>
        <v>-4.8</v>
      </c>
      <c r="G12" s="73"/>
      <c r="H12" s="82" t="s">
        <v>24</v>
      </c>
      <c r="I12" s="83"/>
      <c r="J12" s="83"/>
      <c r="K12" s="84">
        <f>+K11</f>
        <v>-20</v>
      </c>
      <c r="L12" s="84">
        <f t="shared" ref="L12" si="3">+L11</f>
        <v>-25</v>
      </c>
      <c r="M12" s="51"/>
      <c r="N12" s="52" t="s">
        <v>25</v>
      </c>
      <c r="O12" s="51"/>
      <c r="P12" s="51"/>
      <c r="Q12" s="77">
        <f>K14</f>
        <v>50</v>
      </c>
      <c r="R12" s="77">
        <f>Q12+L14</f>
        <v>110</v>
      </c>
    </row>
    <row r="13" spans="2:18" ht="14.1" customHeight="1" x14ac:dyDescent="0.2">
      <c r="B13" s="78" t="s">
        <v>41</v>
      </c>
      <c r="C13" s="78"/>
      <c r="D13" s="79"/>
      <c r="E13" s="80">
        <f>SUM(E11:E12)</f>
        <v>21</v>
      </c>
      <c r="F13" s="80">
        <f t="shared" ref="F13" si="4">SUM(F11:F12)</f>
        <v>30.2</v>
      </c>
      <c r="G13" s="73"/>
      <c r="H13" s="52"/>
      <c r="I13" s="51"/>
      <c r="J13" s="51"/>
      <c r="K13" s="51"/>
      <c r="L13" s="51"/>
      <c r="M13" s="51"/>
      <c r="N13" s="82" t="s">
        <v>26</v>
      </c>
      <c r="O13" s="83"/>
      <c r="P13" s="83"/>
      <c r="Q13" s="84">
        <f>SUM(Q11:Q12)</f>
        <v>85</v>
      </c>
      <c r="R13" s="84">
        <f t="shared" ref="R13" si="5">SUM(R11:R12)</f>
        <v>150</v>
      </c>
    </row>
    <row r="14" spans="2:18" ht="14.1" customHeight="1" x14ac:dyDescent="0.2">
      <c r="B14" s="74" t="s">
        <v>27</v>
      </c>
      <c r="C14" s="74"/>
      <c r="D14" s="52"/>
      <c r="E14" s="55">
        <f>-E13*30%</f>
        <v>-6.3</v>
      </c>
      <c r="F14" s="55">
        <f t="shared" ref="F14" si="6">-F13*30%</f>
        <v>-9.0599999999999987</v>
      </c>
      <c r="G14" s="51"/>
      <c r="H14" s="53" t="s">
        <v>28</v>
      </c>
      <c r="I14" s="51"/>
      <c r="J14" s="51"/>
      <c r="K14" s="85">
        <v>50</v>
      </c>
      <c r="L14" s="85">
        <v>60</v>
      </c>
      <c r="M14" s="51"/>
      <c r="N14" s="52"/>
      <c r="O14" s="51"/>
      <c r="P14" s="51"/>
      <c r="Q14" s="51"/>
      <c r="R14" s="51"/>
    </row>
    <row r="15" spans="2:18" ht="14.1" customHeight="1" x14ac:dyDescent="0.2">
      <c r="B15" s="78" t="s">
        <v>14</v>
      </c>
      <c r="C15" s="78"/>
      <c r="D15" s="83"/>
      <c r="E15" s="87">
        <f>SUM(E13:E14)</f>
        <v>14.7</v>
      </c>
      <c r="F15" s="87">
        <f t="shared" ref="F15" si="7">SUM(F13:F14)</f>
        <v>21.14</v>
      </c>
      <c r="G15" s="51"/>
      <c r="H15" s="82" t="s">
        <v>29</v>
      </c>
      <c r="I15" s="83"/>
      <c r="J15" s="83"/>
      <c r="K15" s="88">
        <f>+K14</f>
        <v>50</v>
      </c>
      <c r="L15" s="88">
        <f t="shared" ref="L15" si="8">+L14</f>
        <v>60</v>
      </c>
      <c r="M15" s="51"/>
      <c r="N15" s="52" t="s">
        <v>43</v>
      </c>
      <c r="O15" s="51"/>
      <c r="P15" s="51"/>
      <c r="Q15" s="85">
        <v>150</v>
      </c>
      <c r="R15" s="89">
        <f>+Q15</f>
        <v>150</v>
      </c>
    </row>
    <row r="16" spans="2:18" ht="14.1" customHeight="1" x14ac:dyDescent="0.2">
      <c r="B16" s="52"/>
      <c r="C16" s="52"/>
      <c r="D16" s="52"/>
      <c r="E16" s="55"/>
      <c r="F16" s="55"/>
      <c r="G16" s="51"/>
      <c r="H16" s="52"/>
      <c r="I16" s="51"/>
      <c r="J16" s="51"/>
      <c r="K16" s="51"/>
      <c r="L16" s="51"/>
      <c r="M16" s="51"/>
      <c r="N16" s="53" t="s">
        <v>30</v>
      </c>
      <c r="O16" s="51"/>
      <c r="P16" s="51"/>
      <c r="Q16" s="81">
        <f>E15</f>
        <v>14.7</v>
      </c>
      <c r="R16" s="81">
        <f>Q16+F15</f>
        <v>35.840000000000003</v>
      </c>
    </row>
    <row r="17" spans="2:18" ht="14.1" customHeight="1" x14ac:dyDescent="0.2">
      <c r="B17" s="52"/>
      <c r="C17" s="52"/>
      <c r="D17" s="52"/>
      <c r="E17" s="55"/>
      <c r="F17" s="55"/>
      <c r="G17" s="51"/>
      <c r="H17" s="53" t="s">
        <v>31</v>
      </c>
      <c r="I17" s="51"/>
      <c r="J17" s="51"/>
      <c r="K17" s="85">
        <v>60</v>
      </c>
      <c r="L17" s="54">
        <f>+K19</f>
        <v>109.7</v>
      </c>
      <c r="M17" s="51"/>
      <c r="N17" s="82" t="s">
        <v>32</v>
      </c>
      <c r="O17" s="83"/>
      <c r="P17" s="83"/>
      <c r="Q17" s="84">
        <f>SUM(Q15:Q16)</f>
        <v>164.7</v>
      </c>
      <c r="R17" s="84">
        <f t="shared" ref="R17" si="9">SUM(R15:R16)</f>
        <v>185.84</v>
      </c>
    </row>
    <row r="18" spans="2:18" ht="14.1" customHeight="1" x14ac:dyDescent="0.2">
      <c r="B18" s="52"/>
      <c r="C18" s="52"/>
      <c r="D18" s="52"/>
      <c r="E18" s="55"/>
      <c r="F18" s="55"/>
      <c r="G18" s="51"/>
      <c r="H18" s="53" t="s">
        <v>33</v>
      </c>
      <c r="I18" s="51"/>
      <c r="J18" s="51"/>
      <c r="K18" s="51">
        <f>+SUM(K9,K12,K15)</f>
        <v>49.7</v>
      </c>
      <c r="L18" s="51">
        <f>+SUM(L9,L12,L15)</f>
        <v>66.14</v>
      </c>
      <c r="M18" s="51"/>
      <c r="N18" s="52"/>
      <c r="O18" s="51"/>
      <c r="P18" s="51"/>
      <c r="Q18" s="51"/>
      <c r="R18" s="51"/>
    </row>
    <row r="19" spans="2:18" ht="14.1" customHeight="1" x14ac:dyDescent="0.2">
      <c r="B19" s="52"/>
      <c r="C19" s="52"/>
      <c r="D19" s="52"/>
      <c r="E19" s="55"/>
      <c r="F19" s="55"/>
      <c r="G19" s="51"/>
      <c r="H19" s="82" t="s">
        <v>34</v>
      </c>
      <c r="I19" s="83"/>
      <c r="J19" s="83"/>
      <c r="K19" s="84">
        <f>SUM(K17:K18)</f>
        <v>109.7</v>
      </c>
      <c r="L19" s="84">
        <f t="shared" ref="L19" si="10">SUM(L17:L18)</f>
        <v>175.84</v>
      </c>
      <c r="M19" s="51"/>
      <c r="N19" s="90" t="s">
        <v>36</v>
      </c>
      <c r="O19" s="91"/>
      <c r="P19" s="91"/>
      <c r="Q19" s="91">
        <f>+Q9-SUM(Q13,Q17)</f>
        <v>0</v>
      </c>
      <c r="R19" s="91">
        <f>+R9-SUM(R13,R17)</f>
        <v>0</v>
      </c>
    </row>
    <row r="20" spans="2:18" ht="14.1" customHeight="1" x14ac:dyDescent="0.2">
      <c r="B20" s="52"/>
      <c r="C20" s="52"/>
      <c r="D20" s="52"/>
      <c r="E20" s="55"/>
      <c r="F20" s="55"/>
      <c r="G20" s="51"/>
      <c r="H20" s="52"/>
      <c r="I20" s="51"/>
      <c r="J20" s="51"/>
      <c r="K20" s="51"/>
      <c r="L20" s="51"/>
      <c r="M20" s="51"/>
      <c r="N20" s="52"/>
      <c r="O20" s="51"/>
      <c r="P20" s="51"/>
      <c r="Q20" s="51"/>
      <c r="R20" s="51"/>
    </row>
    <row r="21" spans="2:18" ht="14.1" customHeight="1" x14ac:dyDescent="0.2">
      <c r="B21" s="52"/>
      <c r="C21" s="52"/>
      <c r="D21" s="52"/>
      <c r="E21" s="55"/>
      <c r="F21" s="55"/>
      <c r="G21" s="51"/>
      <c r="H21" s="52"/>
      <c r="I21" s="51"/>
      <c r="J21" s="51"/>
      <c r="K21" s="51"/>
      <c r="L21" s="51"/>
      <c r="M21" s="51"/>
      <c r="N21" s="52"/>
      <c r="O21" s="51"/>
      <c r="P21" s="51"/>
      <c r="Q21" s="51"/>
      <c r="R21" s="51"/>
    </row>
    <row r="22" spans="2:18" ht="14.1" customHeight="1" x14ac:dyDescent="0.2">
      <c r="B22" s="52"/>
      <c r="C22" s="52"/>
      <c r="D22" s="52"/>
      <c r="E22" s="55"/>
      <c r="F22" s="55"/>
      <c r="G22" s="51"/>
      <c r="H22" s="52"/>
      <c r="I22" s="51"/>
      <c r="J22" s="51"/>
      <c r="K22" s="51"/>
      <c r="L22" s="51"/>
      <c r="M22" s="51"/>
      <c r="N22" s="52"/>
      <c r="O22" s="51"/>
      <c r="P22" s="51"/>
      <c r="Q22" s="51"/>
      <c r="R2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2023-11-07T05:18:38Z</dcterms:modified>
</cp:coreProperties>
</file>